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2" yWindow="65495" windowWidth="15487" windowHeight="11506" activeTab="0"/>
  </bookViews>
  <sheets>
    <sheet name="Übersicht, Veränderung" sheetId="1" r:id="rId1"/>
    <sheet name="Regionen 2010 2011" sheetId="2" r:id="rId2"/>
    <sheet name="Länder" sheetId="3" state="hidden" r:id="rId3"/>
  </sheets>
  <definedNames>
    <definedName name="_xlnm.Print_Area" localSheetId="1">'Regionen 2010 2011'!$A$1:$M$72</definedName>
    <definedName name="_xlnm.Print_Titles" localSheetId="1">'Regionen 2010 2011'!$1:$4</definedName>
    <definedName name="_xlnm.Print_Titles" localSheetId="0">'Übersicht, Veränderung'!$1:$4</definedName>
  </definedNames>
  <calcPr fullCalcOnLoad="1"/>
</workbook>
</file>

<file path=xl/sharedStrings.xml><?xml version="1.0" encoding="utf-8"?>
<sst xmlns="http://schemas.openxmlformats.org/spreadsheetml/2006/main" count="172" uniqueCount="109">
  <si>
    <t>Frankreich</t>
  </si>
  <si>
    <t>Belgien</t>
  </si>
  <si>
    <t>Spanien</t>
  </si>
  <si>
    <t>Estland</t>
  </si>
  <si>
    <t>Lettland</t>
  </si>
  <si>
    <t>Litauen</t>
  </si>
  <si>
    <t>Schweiz</t>
  </si>
  <si>
    <t>Albanien</t>
  </si>
  <si>
    <t>Ukraine</t>
  </si>
  <si>
    <t>Belarus</t>
  </si>
  <si>
    <t>Kroatien</t>
  </si>
  <si>
    <t>Kosovo</t>
  </si>
  <si>
    <t>Montenegro</t>
  </si>
  <si>
    <t>Serbien</t>
  </si>
  <si>
    <t>Mali</t>
  </si>
  <si>
    <t>Niger</t>
  </si>
  <si>
    <t>Tschad</t>
  </si>
  <si>
    <t>Senegal</t>
  </si>
  <si>
    <t>Guinea</t>
  </si>
  <si>
    <t>Togo</t>
  </si>
  <si>
    <t>Benin</t>
  </si>
  <si>
    <t>Kamerun</t>
  </si>
  <si>
    <t>Gabun</t>
  </si>
  <si>
    <t>Ruanda</t>
  </si>
  <si>
    <t>Burundi</t>
  </si>
  <si>
    <t>Dschibuti</t>
  </si>
  <si>
    <t>Seychellen</t>
  </si>
  <si>
    <t>Madagaskar</t>
  </si>
  <si>
    <t>Komoren</t>
  </si>
  <si>
    <t>Mayotte</t>
  </si>
  <si>
    <t>Kanada</t>
  </si>
  <si>
    <t>Mexiko</t>
  </si>
  <si>
    <t>Bermuda</t>
  </si>
  <si>
    <t>Guatemala</t>
  </si>
  <si>
    <t>Belize</t>
  </si>
  <si>
    <t>Honduras</t>
  </si>
  <si>
    <t>Nicaragua</t>
  </si>
  <si>
    <t>Costa Rica</t>
  </si>
  <si>
    <t>Panama</t>
  </si>
  <si>
    <t>Kuba</t>
  </si>
  <si>
    <t>Haiti</t>
  </si>
  <si>
    <t>Kolumbien</t>
  </si>
  <si>
    <t>Venezuela</t>
  </si>
  <si>
    <t>Guyana</t>
  </si>
  <si>
    <t>Suriname</t>
  </si>
  <si>
    <t>Ecuador</t>
  </si>
  <si>
    <t>Peru</t>
  </si>
  <si>
    <t>Chile</t>
  </si>
  <si>
    <t>Bolivien</t>
  </si>
  <si>
    <t>Paraguay</t>
  </si>
  <si>
    <t>Uruguay</t>
  </si>
  <si>
    <t>Libanon</t>
  </si>
  <si>
    <t>Georgien</t>
  </si>
  <si>
    <t>Armenien</t>
  </si>
  <si>
    <t>Kasachstan</t>
  </si>
  <si>
    <t>Usbekistan</t>
  </si>
  <si>
    <t>Vanuatu</t>
  </si>
  <si>
    <t>Burkina Faso</t>
  </si>
  <si>
    <t>Cote d'Ivoire</t>
  </si>
  <si>
    <t>Äquatorialguinea</t>
  </si>
  <si>
    <t>El Salvador</t>
  </si>
  <si>
    <t>Argentinien</t>
  </si>
  <si>
    <t>Falklandinseln</t>
  </si>
  <si>
    <t>Aserbaidschan</t>
  </si>
  <si>
    <t>Turkmenistan</t>
  </si>
  <si>
    <t>Tadschikistan</t>
  </si>
  <si>
    <t>Frz.Polynesien</t>
  </si>
  <si>
    <t>Exporte</t>
  </si>
  <si>
    <t>Importe</t>
  </si>
  <si>
    <t>Handelsbilanz</t>
  </si>
  <si>
    <t>Werte in EURO</t>
  </si>
  <si>
    <t>Veränd. z. Vorp.</t>
  </si>
  <si>
    <t>Anteil an WELT</t>
  </si>
  <si>
    <t>Kongo</t>
  </si>
  <si>
    <t>W E L T</t>
  </si>
  <si>
    <t>2010/2011</t>
  </si>
  <si>
    <t>Bosnien/Herzegowina</t>
  </si>
  <si>
    <t>Mazedonien</t>
  </si>
  <si>
    <t>Moldau</t>
  </si>
  <si>
    <t>Russland</t>
  </si>
  <si>
    <t>Kirgische Rep</t>
  </si>
  <si>
    <t>St.Pierre/Miquelon</t>
  </si>
  <si>
    <t>Dominik.Rep.</t>
  </si>
  <si>
    <t>Kongo,Dem.Rep.</t>
  </si>
  <si>
    <t>Zentralafrik.Rep.</t>
  </si>
  <si>
    <t>Französisch-sprachiger Raum</t>
  </si>
  <si>
    <t>Spanisch-sprachiger Raum ohne Brasilien</t>
  </si>
  <si>
    <t>Russisch-sprachiger Raum + Balkan-Staaten</t>
  </si>
  <si>
    <t>Monaco</t>
  </si>
  <si>
    <t>Französisch-Guyana (jedoch kein Land, sondern frz. Ueberseedepartement)</t>
  </si>
  <si>
    <t xml:space="preserve">Libanon; Demokratische Republik Kongo; Madagaskar; Kamerun; </t>
  </si>
  <si>
    <t xml:space="preserve">Elfenbeinküste; Burkina Faso; Niger; Senegal; Mali; Guinea; </t>
  </si>
  <si>
    <t>Ruanda; Tschad; Burundi; Benin; Togo; Zentralafrikanische Republik; Republik Kongo; Gabun;</t>
  </si>
  <si>
    <t xml:space="preserve"> Komoren; Dschibuti; Seychellen; Vanuatu; Haiti; Guadeloupe; Martinique; Réunion; Französisch-Polynesien; </t>
  </si>
  <si>
    <t>Saint-Pierre &amp; Miquelon; Wallis und Futuna ; Mayotte; Saint-Martin; Saint Barthélemy; (frz. Ueberseedepartements)</t>
  </si>
  <si>
    <t>Kanada (Quebec)</t>
  </si>
  <si>
    <t>nicht Balkan: Baltische Staaten</t>
  </si>
  <si>
    <t>Die Falkland Islands sind britisches Ueberseegebiet. Amtssprache ist Englisch</t>
  </si>
  <si>
    <t>Suriname war niederländische Kolonie. Niederländisch ist Amtssprache</t>
  </si>
  <si>
    <t>Dominikanische Republik</t>
  </si>
  <si>
    <t>Puerto Rico</t>
  </si>
  <si>
    <t>US-Amerikanisches Aussengebiet</t>
  </si>
  <si>
    <t>Demokratische Arabische Republik Sahara</t>
  </si>
  <si>
    <t>SUMME 
Russisch-S.</t>
  </si>
  <si>
    <t>SUMME 
Spanisch-S.</t>
  </si>
  <si>
    <t>SUMME 
Französisch-S.</t>
  </si>
  <si>
    <t>Französisch-S.</t>
  </si>
  <si>
    <t>Russisch-S.</t>
  </si>
  <si>
    <t>Spanisch-S.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</si>
</sst>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2">
    <font>
      <sz val="11"/>
      <name val="Arial"/>
      <family val="0"/>
    </font>
    <font>
      <sz val="10"/>
      <color indexed="8"/>
      <name val="Trebuchet MS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trike/>
      <sz val="9"/>
      <color indexed="60"/>
      <name val="Arial"/>
      <family val="2"/>
    </font>
    <font>
      <strike/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b/>
      <sz val="9"/>
      <color theme="1"/>
      <name val="Arial"/>
      <family val="2"/>
    </font>
    <font>
      <sz val="9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sz val="9"/>
      <color theme="9" tint="-0.4999699890613556"/>
      <name val="Arial"/>
      <family val="2"/>
    </font>
    <font>
      <b/>
      <sz val="9"/>
      <color theme="9" tint="-0.4999699890613556"/>
      <name val="Arial"/>
      <family val="2"/>
    </font>
    <font>
      <strike/>
      <sz val="9"/>
      <color theme="9" tint="-0.4999699890613556"/>
      <name val="Arial"/>
      <family val="2"/>
    </font>
    <font>
      <strike/>
      <sz val="9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3" fontId="45" fillId="8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0" fontId="4" fillId="33" borderId="13" xfId="0" applyNumberFormat="1" applyFont="1" applyFill="1" applyBorder="1" applyAlignment="1">
      <alignment/>
    </xf>
    <xf numFmtId="10" fontId="4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0" fontId="2" fillId="34" borderId="15" xfId="0" applyNumberFormat="1" applyFont="1" applyFill="1" applyBorder="1" applyAlignment="1">
      <alignment/>
    </xf>
    <xf numFmtId="10" fontId="2" fillId="34" borderId="16" xfId="0" applyNumberFormat="1" applyFont="1" applyFill="1" applyBorder="1" applyAlignment="1">
      <alignment/>
    </xf>
    <xf numFmtId="10" fontId="2" fillId="34" borderId="17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4" fontId="4" fillId="33" borderId="13" xfId="43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49" fillId="33" borderId="19" xfId="0" applyFont="1" applyFill="1" applyBorder="1" applyAlignment="1">
      <alignment/>
    </xf>
    <xf numFmtId="0" fontId="5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20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5" fillId="34" borderId="19" xfId="0" applyFont="1" applyFill="1" applyBorder="1" applyAlignment="1">
      <alignment/>
    </xf>
    <xf numFmtId="164" fontId="2" fillId="34" borderId="15" xfId="43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3" fillId="17" borderId="19" xfId="0" applyFont="1" applyFill="1" applyBorder="1" applyAlignment="1">
      <alignment wrapText="1"/>
    </xf>
    <xf numFmtId="164" fontId="4" fillId="17" borderId="15" xfId="43" applyNumberFormat="1" applyFont="1" applyFill="1" applyBorder="1" applyAlignment="1">
      <alignment horizontal="right"/>
    </xf>
    <xf numFmtId="10" fontId="4" fillId="17" borderId="15" xfId="0" applyNumberFormat="1" applyFont="1" applyFill="1" applyBorder="1" applyAlignment="1">
      <alignment/>
    </xf>
    <xf numFmtId="3" fontId="4" fillId="14" borderId="15" xfId="0" applyNumberFormat="1" applyFont="1" applyFill="1" applyBorder="1" applyAlignment="1">
      <alignment/>
    </xf>
    <xf numFmtId="10" fontId="4" fillId="14" borderId="15" xfId="0" applyNumberFormat="1" applyFont="1" applyFill="1" applyBorder="1" applyAlignment="1">
      <alignment/>
    </xf>
    <xf numFmtId="10" fontId="4" fillId="17" borderId="16" xfId="0" applyNumberFormat="1" applyFont="1" applyFill="1" applyBorder="1" applyAlignment="1">
      <alignment/>
    </xf>
    <xf numFmtId="0" fontId="4" fillId="14" borderId="19" xfId="0" applyFont="1" applyFill="1" applyBorder="1" applyAlignment="1">
      <alignment wrapText="1"/>
    </xf>
    <xf numFmtId="10" fontId="4" fillId="14" borderId="16" xfId="0" applyNumberFormat="1" applyFont="1" applyFill="1" applyBorder="1" applyAlignment="1">
      <alignment/>
    </xf>
    <xf numFmtId="0" fontId="3" fillId="16" borderId="21" xfId="0" applyFont="1" applyFill="1" applyBorder="1" applyAlignment="1">
      <alignment wrapText="1"/>
    </xf>
    <xf numFmtId="164" fontId="4" fillId="16" borderId="17" xfId="43" applyNumberFormat="1" applyFont="1" applyFill="1" applyBorder="1" applyAlignment="1">
      <alignment horizontal="right"/>
    </xf>
    <xf numFmtId="10" fontId="4" fillId="16" borderId="17" xfId="0" applyNumberFormat="1" applyFont="1" applyFill="1" applyBorder="1" applyAlignment="1">
      <alignment/>
    </xf>
    <xf numFmtId="10" fontId="4" fillId="16" borderId="18" xfId="0" applyNumberFormat="1" applyFont="1" applyFill="1" applyBorder="1" applyAlignment="1">
      <alignment/>
    </xf>
    <xf numFmtId="0" fontId="5" fillId="34" borderId="19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5" fillId="34" borderId="21" xfId="0" applyFont="1" applyFill="1" applyBorder="1" applyAlignment="1">
      <alignment wrapText="1"/>
    </xf>
    <xf numFmtId="164" fontId="2" fillId="34" borderId="17" xfId="43" applyNumberFormat="1" applyFont="1" applyFill="1" applyBorder="1" applyAlignment="1">
      <alignment horizontal="right"/>
    </xf>
    <xf numFmtId="3" fontId="4" fillId="8" borderId="22" xfId="0" applyNumberFormat="1" applyFont="1" applyFill="1" applyBorder="1" applyAlignment="1">
      <alignment horizontal="center"/>
    </xf>
    <xf numFmtId="3" fontId="4" fillId="8" borderId="23" xfId="0" applyNumberFormat="1" applyFont="1" applyFill="1" applyBorder="1" applyAlignment="1">
      <alignment horizontal="center"/>
    </xf>
    <xf numFmtId="3" fontId="4" fillId="8" borderId="24" xfId="0" applyNumberFormat="1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5" fillId="8" borderId="19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/>
    </xf>
    <xf numFmtId="49" fontId="45" fillId="8" borderId="27" xfId="0" applyNumberFormat="1" applyFont="1" applyFill="1" applyBorder="1" applyAlignment="1">
      <alignment horizontal="center"/>
    </xf>
    <xf numFmtId="49" fontId="45" fillId="8" borderId="28" xfId="0" applyNumberFormat="1" applyFont="1" applyFill="1" applyBorder="1" applyAlignment="1">
      <alignment horizontal="center"/>
    </xf>
    <xf numFmtId="49" fontId="45" fillId="8" borderId="29" xfId="0" applyNumberFormat="1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9" sqref="A9"/>
    </sheetView>
  </sheetViews>
  <sheetFormatPr defaultColWidth="11.50390625" defaultRowHeight="14.25"/>
  <cols>
    <col min="1" max="1" width="12.50390625" style="3" customWidth="1"/>
    <col min="2" max="3" width="13.50390625" style="2" customWidth="1"/>
    <col min="4" max="4" width="12.875" style="2" customWidth="1"/>
    <col min="5" max="6" width="13.25390625" style="2" customWidth="1"/>
    <col min="7" max="7" width="12.875" style="3" customWidth="1"/>
    <col min="8" max="9" width="8.50390625" style="3" customWidth="1"/>
    <col min="10" max="13" width="7.375" style="3" customWidth="1"/>
    <col min="14" max="14" width="11.50390625" style="3" customWidth="1"/>
    <col min="15" max="15" width="11.625" style="3" bestFit="1" customWidth="1"/>
    <col min="16" max="16384" width="11.50390625" style="3" customWidth="1"/>
  </cols>
  <sheetData>
    <row r="1" spans="1:13" s="1" customFormat="1" ht="14.25" customHeight="1">
      <c r="A1" s="4"/>
      <c r="B1" s="54" t="s">
        <v>70</v>
      </c>
      <c r="C1" s="55"/>
      <c r="D1" s="55"/>
      <c r="E1" s="55"/>
      <c r="F1" s="55"/>
      <c r="G1" s="56"/>
      <c r="H1" s="57" t="s">
        <v>71</v>
      </c>
      <c r="I1" s="58"/>
      <c r="J1" s="57" t="s">
        <v>72</v>
      </c>
      <c r="K1" s="59"/>
      <c r="L1" s="59"/>
      <c r="M1" s="60"/>
    </row>
    <row r="2" spans="1:13" s="1" customFormat="1" ht="14.25" customHeight="1">
      <c r="A2" s="61"/>
      <c r="B2" s="63">
        <v>2011</v>
      </c>
      <c r="C2" s="64"/>
      <c r="D2" s="65"/>
      <c r="E2" s="63">
        <v>2010</v>
      </c>
      <c r="F2" s="64"/>
      <c r="G2" s="65"/>
      <c r="H2" s="66" t="s">
        <v>75</v>
      </c>
      <c r="I2" s="67"/>
      <c r="J2" s="66">
        <v>2011</v>
      </c>
      <c r="K2" s="67"/>
      <c r="L2" s="66">
        <v>2010</v>
      </c>
      <c r="M2" s="68"/>
    </row>
    <row r="3" spans="1:13" s="1" customFormat="1" ht="14.25" customHeight="1" thickBot="1">
      <c r="A3" s="62"/>
      <c r="B3" s="7" t="s">
        <v>67</v>
      </c>
      <c r="C3" s="7" t="s">
        <v>68</v>
      </c>
      <c r="D3" s="7" t="s">
        <v>69</v>
      </c>
      <c r="E3" s="7" t="s">
        <v>67</v>
      </c>
      <c r="F3" s="7" t="s">
        <v>68</v>
      </c>
      <c r="G3" s="7" t="s">
        <v>69</v>
      </c>
      <c r="H3" s="5" t="s">
        <v>67</v>
      </c>
      <c r="I3" s="5" t="s">
        <v>68</v>
      </c>
      <c r="J3" s="5" t="s">
        <v>67</v>
      </c>
      <c r="K3" s="5" t="s">
        <v>68</v>
      </c>
      <c r="L3" s="5" t="s">
        <v>67</v>
      </c>
      <c r="M3" s="6" t="s">
        <v>68</v>
      </c>
    </row>
    <row r="4" spans="1:13" s="8" customFormat="1" ht="21.75" customHeight="1">
      <c r="A4" s="11" t="s">
        <v>74</v>
      </c>
      <c r="B4" s="17">
        <v>121773598939</v>
      </c>
      <c r="C4" s="17">
        <v>131007550828</v>
      </c>
      <c r="D4" s="12">
        <v>-9233951889</v>
      </c>
      <c r="E4" s="17">
        <v>109372708483</v>
      </c>
      <c r="F4" s="17">
        <v>113652122593</v>
      </c>
      <c r="G4" s="12">
        <v>-4279414110</v>
      </c>
      <c r="H4" s="9">
        <v>0.11338194534999098</v>
      </c>
      <c r="I4" s="9">
        <v>0.15270659129835684</v>
      </c>
      <c r="J4" s="9">
        <v>1</v>
      </c>
      <c r="K4" s="9">
        <v>1</v>
      </c>
      <c r="L4" s="9">
        <v>1</v>
      </c>
      <c r="M4" s="10">
        <v>1</v>
      </c>
    </row>
    <row r="5" spans="1:13" s="36" customFormat="1" ht="21.75" customHeight="1">
      <c r="A5" s="50" t="s">
        <v>106</v>
      </c>
      <c r="B5" s="34">
        <v>13617330090</v>
      </c>
      <c r="C5" s="34">
        <v>13273368608</v>
      </c>
      <c r="D5" s="34">
        <v>343961482</v>
      </c>
      <c r="E5" s="34">
        <v>12163338811</v>
      </c>
      <c r="F5" s="34">
        <v>11419396899</v>
      </c>
      <c r="G5" s="34">
        <v>743941912</v>
      </c>
      <c r="H5" s="13">
        <v>0.11953882906600224</v>
      </c>
      <c r="I5" s="13">
        <v>0.16235285675746614</v>
      </c>
      <c r="J5" s="13">
        <v>0.11182497855566643</v>
      </c>
      <c r="K5" s="13">
        <v>0.10131758455225702</v>
      </c>
      <c r="L5" s="13">
        <v>0.11120999909123189</v>
      </c>
      <c r="M5" s="14">
        <v>0.10047675871302501</v>
      </c>
    </row>
    <row r="6" spans="1:13" s="36" customFormat="1" ht="21.75" customHeight="1">
      <c r="A6" s="51" t="s">
        <v>107</v>
      </c>
      <c r="B6" s="35">
        <v>4319381929</v>
      </c>
      <c r="C6" s="35">
        <v>5756382419</v>
      </c>
      <c r="D6" s="35">
        <v>-1437000490</v>
      </c>
      <c r="E6" s="35">
        <v>3860417078</v>
      </c>
      <c r="F6" s="35">
        <v>4125755188</v>
      </c>
      <c r="G6" s="35">
        <v>-265338110</v>
      </c>
      <c r="H6" s="13">
        <v>0.11888996492518367</v>
      </c>
      <c r="I6" s="13">
        <v>0.3952312138497152</v>
      </c>
      <c r="J6" s="13">
        <v>0.03547059433764215</v>
      </c>
      <c r="K6" s="13">
        <v>0.043939317868460594</v>
      </c>
      <c r="L6" s="13">
        <v>0.03529598134254883</v>
      </c>
      <c r="M6" s="14">
        <v>0.03630161138982644</v>
      </c>
    </row>
    <row r="7" spans="1:13" s="36" customFormat="1" ht="21.75" customHeight="1" thickBot="1">
      <c r="A7" s="52" t="s">
        <v>108</v>
      </c>
      <c r="B7" s="53">
        <v>3011242694</v>
      </c>
      <c r="C7" s="53">
        <v>2783296241</v>
      </c>
      <c r="D7" s="53">
        <v>227946453</v>
      </c>
      <c r="E7" s="53">
        <v>3019940290</v>
      </c>
      <c r="F7" s="53">
        <v>2472927663</v>
      </c>
      <c r="G7" s="53">
        <v>547012627</v>
      </c>
      <c r="H7" s="15">
        <v>-0.0028800556185831078</v>
      </c>
      <c r="I7" s="15">
        <v>0.12550653326570838</v>
      </c>
      <c r="J7" s="15">
        <v>0.024728206444061988</v>
      </c>
      <c r="K7" s="15">
        <v>0.021245311613024457</v>
      </c>
      <c r="L7" s="15">
        <v>0.02761146113949802</v>
      </c>
      <c r="M7" s="16">
        <v>0.021758745957220788</v>
      </c>
    </row>
    <row r="8" spans="2:6" s="36" customFormat="1" ht="11.25">
      <c r="B8" s="37"/>
      <c r="C8" s="37"/>
      <c r="D8" s="37"/>
      <c r="E8" s="37"/>
      <c r="F8" s="37"/>
    </row>
    <row r="9" spans="2:6" s="36" customFormat="1" ht="11.25">
      <c r="B9" s="37"/>
      <c r="C9" s="37"/>
      <c r="D9" s="37"/>
      <c r="E9" s="37"/>
      <c r="F9" s="37"/>
    </row>
    <row r="10" spans="2:6" s="36" customFormat="1" ht="11.25">
      <c r="B10" s="37"/>
      <c r="C10" s="37"/>
      <c r="D10" s="37"/>
      <c r="E10" s="37"/>
      <c r="F10" s="37"/>
    </row>
    <row r="11" spans="2:6" s="36" customFormat="1" ht="11.25">
      <c r="B11" s="37"/>
      <c r="C11" s="37"/>
      <c r="D11" s="37"/>
      <c r="E11" s="37"/>
      <c r="F11" s="37"/>
    </row>
    <row r="12" spans="2:6" s="36" customFormat="1" ht="11.25">
      <c r="B12" s="37"/>
      <c r="C12" s="37"/>
      <c r="D12" s="37"/>
      <c r="E12" s="37"/>
      <c r="F12" s="37"/>
    </row>
    <row r="13" spans="2:6" s="36" customFormat="1" ht="11.25">
      <c r="B13" s="37"/>
      <c r="C13" s="37"/>
      <c r="D13" s="37"/>
      <c r="E13" s="37"/>
      <c r="F13" s="37"/>
    </row>
    <row r="14" spans="2:6" s="36" customFormat="1" ht="11.25">
      <c r="B14" s="37"/>
      <c r="C14" s="37"/>
      <c r="D14" s="37"/>
      <c r="E14" s="37"/>
      <c r="F14" s="37"/>
    </row>
    <row r="15" spans="2:6" s="36" customFormat="1" ht="11.25">
      <c r="B15" s="37"/>
      <c r="C15" s="37"/>
      <c r="D15" s="37"/>
      <c r="E15" s="37"/>
      <c r="F15" s="37"/>
    </row>
    <row r="16" spans="2:6" s="36" customFormat="1" ht="11.25">
      <c r="B16" s="37"/>
      <c r="C16" s="37"/>
      <c r="D16" s="37"/>
      <c r="E16" s="37"/>
      <c r="F16" s="37"/>
    </row>
    <row r="17" spans="2:6" s="36" customFormat="1" ht="11.25">
      <c r="B17" s="37"/>
      <c r="C17" s="37"/>
      <c r="D17" s="37"/>
      <c r="E17" s="37"/>
      <c r="F17" s="37"/>
    </row>
    <row r="18" spans="2:6" s="36" customFormat="1" ht="11.25">
      <c r="B18" s="37"/>
      <c r="C18" s="37"/>
      <c r="D18" s="37"/>
      <c r="E18" s="37"/>
      <c r="F18" s="37"/>
    </row>
    <row r="19" spans="2:6" s="36" customFormat="1" ht="11.25">
      <c r="B19" s="37"/>
      <c r="C19" s="37"/>
      <c r="D19" s="37"/>
      <c r="E19" s="37"/>
      <c r="F19" s="37"/>
    </row>
    <row r="20" spans="2:6" s="36" customFormat="1" ht="11.25">
      <c r="B20" s="37"/>
      <c r="C20" s="37"/>
      <c r="D20" s="37"/>
      <c r="E20" s="37"/>
      <c r="F20" s="37"/>
    </row>
    <row r="21" spans="2:6" s="36" customFormat="1" ht="11.25">
      <c r="B21" s="37"/>
      <c r="C21" s="37"/>
      <c r="D21" s="37"/>
      <c r="E21" s="37"/>
      <c r="F21" s="37"/>
    </row>
    <row r="22" spans="2:6" s="36" customFormat="1" ht="11.25">
      <c r="B22" s="37"/>
      <c r="C22" s="37"/>
      <c r="D22" s="37"/>
      <c r="E22" s="37"/>
      <c r="F22" s="37"/>
    </row>
    <row r="23" spans="2:6" s="36" customFormat="1" ht="11.25">
      <c r="B23" s="37"/>
      <c r="C23" s="37"/>
      <c r="D23" s="37"/>
      <c r="E23" s="37"/>
      <c r="F23" s="37"/>
    </row>
    <row r="24" spans="2:6" s="36" customFormat="1" ht="11.25">
      <c r="B24" s="37"/>
      <c r="C24" s="37"/>
      <c r="D24" s="37"/>
      <c r="E24" s="37"/>
      <c r="F24" s="37"/>
    </row>
    <row r="25" spans="2:6" s="36" customFormat="1" ht="11.25">
      <c r="B25" s="37"/>
      <c r="C25" s="37"/>
      <c r="D25" s="37"/>
      <c r="E25" s="37"/>
      <c r="F25" s="37"/>
    </row>
    <row r="26" spans="2:6" s="36" customFormat="1" ht="11.25">
      <c r="B26" s="37"/>
      <c r="C26" s="37"/>
      <c r="D26" s="37"/>
      <c r="E26" s="37"/>
      <c r="F26" s="37"/>
    </row>
    <row r="27" spans="2:6" s="36" customFormat="1" ht="11.25">
      <c r="B27" s="37"/>
      <c r="C27" s="37"/>
      <c r="D27" s="37"/>
      <c r="E27" s="37"/>
      <c r="F27" s="37"/>
    </row>
    <row r="28" spans="2:6" s="36" customFormat="1" ht="11.25">
      <c r="B28" s="37"/>
      <c r="C28" s="37"/>
      <c r="D28" s="37"/>
      <c r="E28" s="37"/>
      <c r="F28" s="37"/>
    </row>
    <row r="29" spans="2:6" s="36" customFormat="1" ht="11.25">
      <c r="B29" s="37"/>
      <c r="C29" s="37"/>
      <c r="D29" s="37"/>
      <c r="E29" s="37"/>
      <c r="F29" s="37"/>
    </row>
    <row r="30" spans="2:6" s="36" customFormat="1" ht="11.25">
      <c r="B30" s="37"/>
      <c r="C30" s="37"/>
      <c r="D30" s="37"/>
      <c r="E30" s="37"/>
      <c r="F30" s="37"/>
    </row>
    <row r="31" spans="2:6" s="36" customFormat="1" ht="11.25">
      <c r="B31" s="37"/>
      <c r="C31" s="37"/>
      <c r="D31" s="37"/>
      <c r="E31" s="37"/>
      <c r="F31" s="37"/>
    </row>
    <row r="32" spans="2:6" s="36" customFormat="1" ht="11.25">
      <c r="B32" s="37"/>
      <c r="C32" s="37"/>
      <c r="D32" s="37"/>
      <c r="E32" s="37"/>
      <c r="F32" s="37"/>
    </row>
    <row r="33" spans="2:6" s="36" customFormat="1" ht="11.25">
      <c r="B33" s="37"/>
      <c r="C33" s="37"/>
      <c r="D33" s="37"/>
      <c r="E33" s="37"/>
      <c r="F33" s="37"/>
    </row>
    <row r="34" spans="2:6" s="36" customFormat="1" ht="11.25">
      <c r="B34" s="37"/>
      <c r="C34" s="37"/>
      <c r="D34" s="37"/>
      <c r="E34" s="37"/>
      <c r="F34" s="37"/>
    </row>
    <row r="35" spans="2:6" s="36" customFormat="1" ht="11.25">
      <c r="B35" s="37"/>
      <c r="C35" s="37"/>
      <c r="D35" s="37"/>
      <c r="E35" s="37"/>
      <c r="F35" s="37"/>
    </row>
    <row r="36" spans="2:6" s="36" customFormat="1" ht="11.25">
      <c r="B36" s="37"/>
      <c r="C36" s="37"/>
      <c r="D36" s="37"/>
      <c r="E36" s="37"/>
      <c r="F36" s="37"/>
    </row>
    <row r="37" spans="2:6" s="36" customFormat="1" ht="11.25">
      <c r="B37" s="37"/>
      <c r="C37" s="37"/>
      <c r="D37" s="37"/>
      <c r="E37" s="37"/>
      <c r="F37" s="37"/>
    </row>
    <row r="38" spans="2:6" s="36" customFormat="1" ht="11.25">
      <c r="B38" s="37"/>
      <c r="C38" s="37"/>
      <c r="D38" s="37"/>
      <c r="E38" s="37"/>
      <c r="F38" s="37"/>
    </row>
    <row r="39" spans="2:6" s="36" customFormat="1" ht="11.25">
      <c r="B39" s="37"/>
      <c r="C39" s="37"/>
      <c r="D39" s="37"/>
      <c r="E39" s="37"/>
      <c r="F39" s="37"/>
    </row>
    <row r="40" spans="2:6" s="36" customFormat="1" ht="11.25">
      <c r="B40" s="37"/>
      <c r="C40" s="37"/>
      <c r="D40" s="37"/>
      <c r="E40" s="37"/>
      <c r="F40" s="37"/>
    </row>
    <row r="41" spans="2:6" s="36" customFormat="1" ht="11.25">
      <c r="B41" s="37"/>
      <c r="C41" s="37"/>
      <c r="D41" s="37"/>
      <c r="E41" s="37"/>
      <c r="F41" s="37"/>
    </row>
    <row r="42" spans="2:6" s="36" customFormat="1" ht="11.25">
      <c r="B42" s="37"/>
      <c r="C42" s="37"/>
      <c r="D42" s="37"/>
      <c r="E42" s="37"/>
      <c r="F42" s="37"/>
    </row>
    <row r="43" spans="2:6" s="36" customFormat="1" ht="11.25">
      <c r="B43" s="37"/>
      <c r="C43" s="37"/>
      <c r="D43" s="37"/>
      <c r="E43" s="37"/>
      <c r="F43" s="37"/>
    </row>
    <row r="44" spans="2:6" s="36" customFormat="1" ht="11.25">
      <c r="B44" s="37"/>
      <c r="C44" s="37"/>
      <c r="D44" s="37"/>
      <c r="E44" s="37"/>
      <c r="F44" s="37"/>
    </row>
    <row r="45" spans="2:6" s="36" customFormat="1" ht="11.25">
      <c r="B45" s="37"/>
      <c r="C45" s="37"/>
      <c r="D45" s="37"/>
      <c r="E45" s="37"/>
      <c r="F45" s="37"/>
    </row>
    <row r="46" spans="2:6" s="36" customFormat="1" ht="11.25">
      <c r="B46" s="37"/>
      <c r="C46" s="37"/>
      <c r="D46" s="37"/>
      <c r="E46" s="37"/>
      <c r="F46" s="37"/>
    </row>
    <row r="47" spans="2:6" s="36" customFormat="1" ht="11.25">
      <c r="B47" s="37"/>
      <c r="C47" s="37"/>
      <c r="D47" s="37"/>
      <c r="E47" s="37"/>
      <c r="F47" s="37"/>
    </row>
    <row r="48" spans="2:6" s="36" customFormat="1" ht="11.25">
      <c r="B48" s="37"/>
      <c r="C48" s="37"/>
      <c r="D48" s="37"/>
      <c r="E48" s="37"/>
      <c r="F48" s="37"/>
    </row>
    <row r="49" spans="2:6" s="36" customFormat="1" ht="11.25">
      <c r="B49" s="37"/>
      <c r="C49" s="37"/>
      <c r="D49" s="37"/>
      <c r="E49" s="37"/>
      <c r="F49" s="37"/>
    </row>
    <row r="50" spans="2:6" s="36" customFormat="1" ht="11.25">
      <c r="B50" s="37"/>
      <c r="C50" s="37"/>
      <c r="D50" s="37"/>
      <c r="E50" s="37"/>
      <c r="F50" s="37"/>
    </row>
    <row r="51" spans="2:6" s="36" customFormat="1" ht="11.25">
      <c r="B51" s="37"/>
      <c r="C51" s="37"/>
      <c r="D51" s="37"/>
      <c r="E51" s="37"/>
      <c r="F51" s="37"/>
    </row>
    <row r="52" spans="2:6" s="36" customFormat="1" ht="11.25">
      <c r="B52" s="37"/>
      <c r="C52" s="37"/>
      <c r="D52" s="37"/>
      <c r="E52" s="37"/>
      <c r="F52" s="37"/>
    </row>
    <row r="53" spans="2:6" s="36" customFormat="1" ht="11.25">
      <c r="B53" s="37"/>
      <c r="C53" s="37"/>
      <c r="D53" s="37"/>
      <c r="E53" s="37"/>
      <c r="F53" s="37"/>
    </row>
    <row r="54" spans="2:6" s="36" customFormat="1" ht="11.25">
      <c r="B54" s="37"/>
      <c r="C54" s="37"/>
      <c r="D54" s="37"/>
      <c r="E54" s="37"/>
      <c r="F54" s="37"/>
    </row>
    <row r="55" spans="2:6" s="36" customFormat="1" ht="11.25">
      <c r="B55" s="37"/>
      <c r="C55" s="37"/>
      <c r="D55" s="37"/>
      <c r="E55" s="37"/>
      <c r="F55" s="37"/>
    </row>
    <row r="56" spans="2:6" s="36" customFormat="1" ht="11.25">
      <c r="B56" s="37"/>
      <c r="C56" s="37"/>
      <c r="D56" s="37"/>
      <c r="E56" s="37"/>
      <c r="F56" s="37"/>
    </row>
    <row r="57" spans="2:6" s="36" customFormat="1" ht="11.25">
      <c r="B57" s="37"/>
      <c r="C57" s="37"/>
      <c r="D57" s="37"/>
      <c r="E57" s="37"/>
      <c r="F57" s="37"/>
    </row>
    <row r="58" spans="2:6" s="36" customFormat="1" ht="11.25">
      <c r="B58" s="37"/>
      <c r="C58" s="37"/>
      <c r="D58" s="37"/>
      <c r="E58" s="37"/>
      <c r="F58" s="37"/>
    </row>
  </sheetData>
  <sheetProtection/>
  <mergeCells count="9">
    <mergeCell ref="B1:G1"/>
    <mergeCell ref="H1:I1"/>
    <mergeCell ref="J1:M1"/>
    <mergeCell ref="A2:A3"/>
    <mergeCell ref="B2:D2"/>
    <mergeCell ref="E2:G2"/>
    <mergeCell ref="H2:I2"/>
    <mergeCell ref="J2:K2"/>
    <mergeCell ref="L2:M2"/>
  </mergeCells>
  <printOptions horizontalCentered="1"/>
  <pageMargins left="0.1968503937007874" right="0.1968503937007874" top="1.42" bottom="0.4330708661417323" header="0.3937007874015748" footer="0.1968503937007874"/>
  <pageSetup horizontalDpi="600" verticalDpi="600" orientation="landscape" paperSize="9" scale="95" r:id="rId1"/>
  <headerFooter alignWithMargins="0">
    <oddHeader>&amp;L&amp;10AUSSENWIRTSCHAFT AUSTRIA
AW Marktanalysen
&amp;C
&amp;"Arial,Fett"&amp;14Österreichs Außenhandel 2011
nach Regionen &amp;"Arial,Standard"&amp;12(endgültige Werte)&amp;R&amp;10&amp;F
10.10.2012</oddHeader>
    <oddFooter>&amp;C&amp;9Quelle: Statistik Austria&amp;R&amp;9&amp;P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A1" sqref="A1:M72"/>
    </sheetView>
  </sheetViews>
  <sheetFormatPr defaultColWidth="11.50390625" defaultRowHeight="14.25"/>
  <cols>
    <col min="1" max="1" width="12.50390625" style="3" customWidth="1"/>
    <col min="2" max="3" width="13.50390625" style="2" customWidth="1"/>
    <col min="4" max="4" width="12.875" style="2" customWidth="1"/>
    <col min="5" max="6" width="13.25390625" style="2" customWidth="1"/>
    <col min="7" max="7" width="12.875" style="3" customWidth="1"/>
    <col min="8" max="9" width="8.50390625" style="3" customWidth="1"/>
    <col min="10" max="13" width="7.375" style="3" customWidth="1"/>
    <col min="14" max="14" width="11.50390625" style="3" customWidth="1"/>
    <col min="15" max="15" width="11.625" style="3" bestFit="1" customWidth="1"/>
    <col min="16" max="16384" width="11.50390625" style="3" customWidth="1"/>
  </cols>
  <sheetData>
    <row r="1" spans="1:13" s="1" customFormat="1" ht="14.25" customHeight="1">
      <c r="A1" s="4"/>
      <c r="B1" s="54" t="s">
        <v>70</v>
      </c>
      <c r="C1" s="55"/>
      <c r="D1" s="55"/>
      <c r="E1" s="55"/>
      <c r="F1" s="55"/>
      <c r="G1" s="56"/>
      <c r="H1" s="57" t="s">
        <v>71</v>
      </c>
      <c r="I1" s="58"/>
      <c r="J1" s="57" t="s">
        <v>72</v>
      </c>
      <c r="K1" s="59"/>
      <c r="L1" s="59"/>
      <c r="M1" s="60"/>
    </row>
    <row r="2" spans="1:13" s="1" customFormat="1" ht="14.25" customHeight="1">
      <c r="A2" s="61"/>
      <c r="B2" s="63">
        <v>2011</v>
      </c>
      <c r="C2" s="64"/>
      <c r="D2" s="65"/>
      <c r="E2" s="63">
        <v>2010</v>
      </c>
      <c r="F2" s="64"/>
      <c r="G2" s="65"/>
      <c r="H2" s="66" t="s">
        <v>75</v>
      </c>
      <c r="I2" s="67"/>
      <c r="J2" s="66">
        <v>2011</v>
      </c>
      <c r="K2" s="67"/>
      <c r="L2" s="66">
        <v>2010</v>
      </c>
      <c r="M2" s="68"/>
    </row>
    <row r="3" spans="1:13" s="1" customFormat="1" ht="14.25" customHeight="1" thickBot="1">
      <c r="A3" s="62"/>
      <c r="B3" s="7" t="s">
        <v>67</v>
      </c>
      <c r="C3" s="7" t="s">
        <v>68</v>
      </c>
      <c r="D3" s="7" t="s">
        <v>69</v>
      </c>
      <c r="E3" s="7" t="s">
        <v>67</v>
      </c>
      <c r="F3" s="7" t="s">
        <v>68</v>
      </c>
      <c r="G3" s="7" t="s">
        <v>69</v>
      </c>
      <c r="H3" s="5" t="s">
        <v>67</v>
      </c>
      <c r="I3" s="5" t="s">
        <v>68</v>
      </c>
      <c r="J3" s="5" t="s">
        <v>67</v>
      </c>
      <c r="K3" s="5" t="s">
        <v>68</v>
      </c>
      <c r="L3" s="5" t="s">
        <v>67</v>
      </c>
      <c r="M3" s="6" t="s">
        <v>68</v>
      </c>
    </row>
    <row r="4" spans="1:13" s="8" customFormat="1" ht="11.25">
      <c r="A4" s="11" t="s">
        <v>74</v>
      </c>
      <c r="B4" s="17">
        <v>121773598939</v>
      </c>
      <c r="C4" s="17">
        <v>131007550828</v>
      </c>
      <c r="D4" s="12">
        <f aca="true" t="shared" si="0" ref="D4:D34">B4-C4</f>
        <v>-9233951889</v>
      </c>
      <c r="E4" s="17">
        <v>109372708483</v>
      </c>
      <c r="F4" s="17">
        <v>113652122593</v>
      </c>
      <c r="G4" s="12">
        <f aca="true" t="shared" si="1" ref="G4:G34">E4-F4</f>
        <v>-4279414110</v>
      </c>
      <c r="H4" s="9">
        <f aca="true" t="shared" si="2" ref="H4:H30">(B4-E4)/E4</f>
        <v>0.11338194534999098</v>
      </c>
      <c r="I4" s="9">
        <f aca="true" t="shared" si="3" ref="I4:I30">(C4-F4)/F4</f>
        <v>0.15270659129835684</v>
      </c>
      <c r="J4" s="9">
        <f aca="true" t="shared" si="4" ref="J4:J35">B4/$B$4</f>
        <v>1</v>
      </c>
      <c r="K4" s="9">
        <f aca="true" t="shared" si="5" ref="K4:K35">C4/$C$4</f>
        <v>1</v>
      </c>
      <c r="L4" s="9">
        <f aca="true" t="shared" si="6" ref="L4:L35">E4/$E$4</f>
        <v>1</v>
      </c>
      <c r="M4" s="10">
        <f aca="true" t="shared" si="7" ref="M4:M35">F4/$F$4</f>
        <v>1</v>
      </c>
    </row>
    <row r="5" spans="1:13" s="36" customFormat="1" ht="11.25">
      <c r="A5" s="33" t="s">
        <v>6</v>
      </c>
      <c r="B5" s="34">
        <v>5986243637</v>
      </c>
      <c r="C5" s="34">
        <v>7044902521</v>
      </c>
      <c r="D5" s="35">
        <f t="shared" si="0"/>
        <v>-1058658884</v>
      </c>
      <c r="E5" s="34">
        <v>5199114391</v>
      </c>
      <c r="F5" s="34">
        <v>5941150807</v>
      </c>
      <c r="G5" s="35">
        <f t="shared" si="1"/>
        <v>-742036416</v>
      </c>
      <c r="H5" s="13">
        <f t="shared" si="2"/>
        <v>0.15139679314665036</v>
      </c>
      <c r="I5" s="13">
        <f t="shared" si="3"/>
        <v>0.18578079396663932</v>
      </c>
      <c r="J5" s="13">
        <f t="shared" si="4"/>
        <v>0.049158797055827236</v>
      </c>
      <c r="K5" s="13">
        <f t="shared" si="5"/>
        <v>0.053774782266170766</v>
      </c>
      <c r="L5" s="13">
        <f t="shared" si="6"/>
        <v>0.0475357560685087</v>
      </c>
      <c r="M5" s="14">
        <f t="shared" si="7"/>
        <v>0.05227487768333087</v>
      </c>
    </row>
    <row r="6" spans="1:13" s="36" customFormat="1" ht="11.25">
      <c r="A6" s="33" t="s">
        <v>0</v>
      </c>
      <c r="B6" s="34">
        <v>4974586473</v>
      </c>
      <c r="C6" s="34">
        <v>3759621992</v>
      </c>
      <c r="D6" s="35">
        <f t="shared" si="0"/>
        <v>1214964481</v>
      </c>
      <c r="E6" s="34">
        <v>4557496911</v>
      </c>
      <c r="F6" s="34">
        <v>3234419819</v>
      </c>
      <c r="G6" s="35">
        <f t="shared" si="1"/>
        <v>1323077092</v>
      </c>
      <c r="H6" s="13">
        <f t="shared" si="2"/>
        <v>0.09151724513368518</v>
      </c>
      <c r="I6" s="13">
        <f t="shared" si="3"/>
        <v>0.16237909807341555</v>
      </c>
      <c r="J6" s="13">
        <f t="shared" si="4"/>
        <v>0.04085110825616575</v>
      </c>
      <c r="K6" s="13">
        <f t="shared" si="5"/>
        <v>0.028697750383380672</v>
      </c>
      <c r="L6" s="13">
        <f t="shared" si="6"/>
        <v>0.04166941620274842</v>
      </c>
      <c r="M6" s="14">
        <f t="shared" si="7"/>
        <v>0.028458947753952576</v>
      </c>
    </row>
    <row r="7" spans="1:13" s="36" customFormat="1" ht="11.25">
      <c r="A7" s="33" t="s">
        <v>1</v>
      </c>
      <c r="B7" s="34">
        <v>1707281251</v>
      </c>
      <c r="C7" s="34">
        <v>2058832115</v>
      </c>
      <c r="D7" s="35">
        <f t="shared" si="0"/>
        <v>-351550864</v>
      </c>
      <c r="E7" s="34">
        <v>1500477423</v>
      </c>
      <c r="F7" s="34">
        <v>1831636815</v>
      </c>
      <c r="G7" s="35">
        <f t="shared" si="1"/>
        <v>-331159392</v>
      </c>
      <c r="H7" s="13">
        <f t="shared" si="2"/>
        <v>0.13782535133819204</v>
      </c>
      <c r="I7" s="13">
        <f t="shared" si="3"/>
        <v>0.12403949196664296</v>
      </c>
      <c r="J7" s="13">
        <f t="shared" si="4"/>
        <v>0.014020126413897218</v>
      </c>
      <c r="K7" s="13">
        <f t="shared" si="5"/>
        <v>0.01571536985454406</v>
      </c>
      <c r="L7" s="13">
        <f t="shared" si="6"/>
        <v>0.01371893815021708</v>
      </c>
      <c r="M7" s="14">
        <f t="shared" si="7"/>
        <v>0.016116169000725846</v>
      </c>
    </row>
    <row r="8" spans="1:13" s="36" customFormat="1" ht="11.25">
      <c r="A8" s="33" t="s">
        <v>30</v>
      </c>
      <c r="B8" s="34">
        <v>778942164</v>
      </c>
      <c r="C8" s="34">
        <v>354777161</v>
      </c>
      <c r="D8" s="35">
        <f t="shared" si="0"/>
        <v>424165003</v>
      </c>
      <c r="E8" s="34">
        <v>745674606</v>
      </c>
      <c r="F8" s="34">
        <v>361800194</v>
      </c>
      <c r="G8" s="35">
        <f t="shared" si="1"/>
        <v>383874412</v>
      </c>
      <c r="H8" s="13">
        <f t="shared" si="2"/>
        <v>0.04461404174463734</v>
      </c>
      <c r="I8" s="13">
        <f t="shared" si="3"/>
        <v>-0.019411357750681583</v>
      </c>
      <c r="J8" s="13">
        <f t="shared" si="4"/>
        <v>0.0063966423821488205</v>
      </c>
      <c r="K8" s="13">
        <f t="shared" si="5"/>
        <v>0.002708066510347846</v>
      </c>
      <c r="L8" s="13">
        <f t="shared" si="6"/>
        <v>0.006817739236254733</v>
      </c>
      <c r="M8" s="14">
        <f t="shared" si="7"/>
        <v>0.003183400237016636</v>
      </c>
    </row>
    <row r="9" spans="1:13" s="36" customFormat="1" ht="11.25">
      <c r="A9" s="33" t="s">
        <v>51</v>
      </c>
      <c r="B9" s="34">
        <v>58672342</v>
      </c>
      <c r="C9" s="34">
        <v>1643753</v>
      </c>
      <c r="D9" s="35">
        <f t="shared" si="0"/>
        <v>57028589</v>
      </c>
      <c r="E9" s="34">
        <v>56080676</v>
      </c>
      <c r="F9" s="34">
        <v>2223631</v>
      </c>
      <c r="G9" s="35">
        <f t="shared" si="1"/>
        <v>53857045</v>
      </c>
      <c r="H9" s="13">
        <f t="shared" si="2"/>
        <v>0.04621317332194783</v>
      </c>
      <c r="I9" s="13">
        <f t="shared" si="3"/>
        <v>-0.26077977865931895</v>
      </c>
      <c r="J9" s="13">
        <f t="shared" si="4"/>
        <v>0.0004818149624483934</v>
      </c>
      <c r="K9" s="13">
        <f t="shared" si="5"/>
        <v>1.2547009615942562E-05</v>
      </c>
      <c r="L9" s="13">
        <f t="shared" si="6"/>
        <v>0.0005127483517400204</v>
      </c>
      <c r="M9" s="14">
        <f t="shared" si="7"/>
        <v>1.956523951570225E-05</v>
      </c>
    </row>
    <row r="10" spans="1:13" s="36" customFormat="1" ht="11.25">
      <c r="A10" s="33" t="s">
        <v>14</v>
      </c>
      <c r="B10" s="34">
        <v>30459033</v>
      </c>
      <c r="C10" s="34">
        <v>1149305</v>
      </c>
      <c r="D10" s="35">
        <f t="shared" si="0"/>
        <v>29309728</v>
      </c>
      <c r="E10" s="34">
        <v>26812430</v>
      </c>
      <c r="F10" s="34">
        <v>49345</v>
      </c>
      <c r="G10" s="35">
        <f t="shared" si="1"/>
        <v>26763085</v>
      </c>
      <c r="H10" s="13">
        <f t="shared" si="2"/>
        <v>0.1360041965610726</v>
      </c>
      <c r="I10" s="13">
        <f t="shared" si="3"/>
        <v>22.29121491539163</v>
      </c>
      <c r="J10" s="13">
        <f t="shared" si="4"/>
        <v>0.0002501283797587179</v>
      </c>
      <c r="K10" s="13">
        <f t="shared" si="5"/>
        <v>8.772814946437127E-06</v>
      </c>
      <c r="L10" s="13">
        <f t="shared" si="6"/>
        <v>0.0002451473532281365</v>
      </c>
      <c r="M10" s="14">
        <f t="shared" si="7"/>
        <v>4.341757890146016E-07</v>
      </c>
    </row>
    <row r="11" spans="1:13" s="36" customFormat="1" ht="11.25">
      <c r="A11" s="33" t="s">
        <v>22</v>
      </c>
      <c r="B11" s="34">
        <v>22216497</v>
      </c>
      <c r="C11" s="34">
        <v>170772</v>
      </c>
      <c r="D11" s="35">
        <f t="shared" si="0"/>
        <v>22045725</v>
      </c>
      <c r="E11" s="34">
        <v>10735527</v>
      </c>
      <c r="F11" s="34">
        <v>242041</v>
      </c>
      <c r="G11" s="35">
        <f t="shared" si="1"/>
        <v>10493486</v>
      </c>
      <c r="H11" s="13">
        <f t="shared" si="2"/>
        <v>1.0694370197196654</v>
      </c>
      <c r="I11" s="13">
        <f t="shared" si="3"/>
        <v>-0.294450113823691</v>
      </c>
      <c r="J11" s="13">
        <f t="shared" si="4"/>
        <v>0.0001824409986529913</v>
      </c>
      <c r="K11" s="13">
        <f t="shared" si="5"/>
        <v>1.3035279182053163E-06</v>
      </c>
      <c r="L11" s="13">
        <f t="shared" si="6"/>
        <v>9.815544617027238E-05</v>
      </c>
      <c r="M11" s="14">
        <f t="shared" si="7"/>
        <v>2.129665460510349E-06</v>
      </c>
    </row>
    <row r="12" spans="1:13" s="36" customFormat="1" ht="11.25">
      <c r="A12" s="33" t="s">
        <v>17</v>
      </c>
      <c r="B12" s="34">
        <v>15395394</v>
      </c>
      <c r="C12" s="34">
        <v>384392</v>
      </c>
      <c r="D12" s="35">
        <f t="shared" si="0"/>
        <v>15011002</v>
      </c>
      <c r="E12" s="34">
        <v>10442005</v>
      </c>
      <c r="F12" s="34">
        <v>255679</v>
      </c>
      <c r="G12" s="35">
        <f t="shared" si="1"/>
        <v>10186326</v>
      </c>
      <c r="H12" s="13">
        <f t="shared" si="2"/>
        <v>0.47437144494759387</v>
      </c>
      <c r="I12" s="13">
        <f t="shared" si="3"/>
        <v>0.5034163932118008</v>
      </c>
      <c r="J12" s="13">
        <f t="shared" si="4"/>
        <v>0.00012642636937840697</v>
      </c>
      <c r="K12" s="13">
        <f t="shared" si="5"/>
        <v>2.934120953872871E-06</v>
      </c>
      <c r="L12" s="13">
        <f t="shared" si="6"/>
        <v>9.54717602300488E-05</v>
      </c>
      <c r="M12" s="14">
        <f t="shared" si="7"/>
        <v>2.249663219362941E-06</v>
      </c>
    </row>
    <row r="13" spans="1:13" s="36" customFormat="1" ht="11.25">
      <c r="A13" s="33" t="s">
        <v>21</v>
      </c>
      <c r="B13" s="34">
        <v>7881171</v>
      </c>
      <c r="C13" s="34">
        <v>5703105</v>
      </c>
      <c r="D13" s="35">
        <f t="shared" si="0"/>
        <v>2178066</v>
      </c>
      <c r="E13" s="34">
        <v>18318066</v>
      </c>
      <c r="F13" s="34">
        <v>5488525</v>
      </c>
      <c r="G13" s="35">
        <f t="shared" si="1"/>
        <v>12829541</v>
      </c>
      <c r="H13" s="13">
        <f t="shared" si="2"/>
        <v>-0.5697596569419501</v>
      </c>
      <c r="I13" s="13">
        <f t="shared" si="3"/>
        <v>0.0390961141654634</v>
      </c>
      <c r="J13" s="13">
        <f t="shared" si="4"/>
        <v>6.471986595343964E-05</v>
      </c>
      <c r="K13" s="13">
        <f t="shared" si="5"/>
        <v>4.353264345417475E-05</v>
      </c>
      <c r="L13" s="13">
        <f t="shared" si="6"/>
        <v>0.00016748296950922826</v>
      </c>
      <c r="M13" s="14">
        <f t="shared" si="7"/>
        <v>4.8292322877725523E-05</v>
      </c>
    </row>
    <row r="14" spans="1:13" s="36" customFormat="1" ht="11.25">
      <c r="A14" s="33" t="s">
        <v>20</v>
      </c>
      <c r="B14" s="34">
        <v>7107178</v>
      </c>
      <c r="C14" s="34">
        <v>21397</v>
      </c>
      <c r="D14" s="35">
        <f t="shared" si="0"/>
        <v>7085781</v>
      </c>
      <c r="E14" s="34">
        <v>5787696</v>
      </c>
      <c r="F14" s="34">
        <v>86522</v>
      </c>
      <c r="G14" s="35">
        <f t="shared" si="1"/>
        <v>5701174</v>
      </c>
      <c r="H14" s="13">
        <f t="shared" si="2"/>
        <v>0.22798052973065622</v>
      </c>
      <c r="I14" s="13">
        <f t="shared" si="3"/>
        <v>-0.7526987355817017</v>
      </c>
      <c r="J14" s="13">
        <f t="shared" si="4"/>
        <v>5.836386591119965E-05</v>
      </c>
      <c r="K14" s="13">
        <f t="shared" si="5"/>
        <v>1.6332646374018665E-07</v>
      </c>
      <c r="L14" s="13">
        <f t="shared" si="6"/>
        <v>5.291718638292287E-05</v>
      </c>
      <c r="M14" s="14">
        <f t="shared" si="7"/>
        <v>7.612880254761649E-07</v>
      </c>
    </row>
    <row r="15" spans="1:13" s="36" customFormat="1" ht="11.25">
      <c r="A15" s="33" t="s">
        <v>58</v>
      </c>
      <c r="B15" s="34">
        <v>6477050</v>
      </c>
      <c r="C15" s="34">
        <v>21864963</v>
      </c>
      <c r="D15" s="35">
        <f t="shared" si="0"/>
        <v>-15387913</v>
      </c>
      <c r="E15" s="34">
        <v>6165252</v>
      </c>
      <c r="F15" s="34">
        <v>25341303</v>
      </c>
      <c r="G15" s="35">
        <f t="shared" si="1"/>
        <v>-19176051</v>
      </c>
      <c r="H15" s="13">
        <f t="shared" si="2"/>
        <v>0.05057343965826539</v>
      </c>
      <c r="I15" s="13">
        <f t="shared" si="3"/>
        <v>-0.1371807913744609</v>
      </c>
      <c r="J15" s="13">
        <f t="shared" si="4"/>
        <v>5.318927958468687E-05</v>
      </c>
      <c r="K15" s="13">
        <f t="shared" si="5"/>
        <v>0.0001668984944898828</v>
      </c>
      <c r="L15" s="13">
        <f t="shared" si="6"/>
        <v>5.636919927751699E-05</v>
      </c>
      <c r="M15" s="14">
        <f t="shared" si="7"/>
        <v>0.0002229725448309472</v>
      </c>
    </row>
    <row r="16" spans="1:13" s="36" customFormat="1" ht="11.25">
      <c r="A16" s="33" t="s">
        <v>83</v>
      </c>
      <c r="B16" s="34">
        <v>5092494</v>
      </c>
      <c r="C16" s="34">
        <v>330450</v>
      </c>
      <c r="D16" s="35">
        <f t="shared" si="0"/>
        <v>4762044</v>
      </c>
      <c r="E16" s="34">
        <v>1756854</v>
      </c>
      <c r="F16" s="34">
        <v>353216</v>
      </c>
      <c r="G16" s="35">
        <f t="shared" si="1"/>
        <v>1403638</v>
      </c>
      <c r="H16" s="13">
        <f t="shared" si="2"/>
        <v>1.8986438258386866</v>
      </c>
      <c r="I16" s="13">
        <f t="shared" si="3"/>
        <v>-0.06445347889110346</v>
      </c>
      <c r="J16" s="13">
        <f t="shared" si="4"/>
        <v>4.181936022561821E-05</v>
      </c>
      <c r="K16" s="13">
        <f t="shared" si="5"/>
        <v>2.522373694580767E-06</v>
      </c>
      <c r="L16" s="13">
        <f t="shared" si="6"/>
        <v>1.6063001679007253E-05</v>
      </c>
      <c r="M16" s="14">
        <f t="shared" si="7"/>
        <v>3.1078698042878003E-06</v>
      </c>
    </row>
    <row r="17" spans="1:13" s="36" customFormat="1" ht="11.25">
      <c r="A17" s="33" t="s">
        <v>16</v>
      </c>
      <c r="B17" s="34">
        <v>3431607</v>
      </c>
      <c r="C17" s="34">
        <v>209</v>
      </c>
      <c r="D17" s="35">
        <f t="shared" si="0"/>
        <v>3431398</v>
      </c>
      <c r="E17" s="34">
        <v>10651442</v>
      </c>
      <c r="F17" s="34">
        <v>30692</v>
      </c>
      <c r="G17" s="35">
        <f t="shared" si="1"/>
        <v>10620750</v>
      </c>
      <c r="H17" s="13">
        <f t="shared" si="2"/>
        <v>-0.677827002203082</v>
      </c>
      <c r="I17" s="13">
        <f t="shared" si="3"/>
        <v>-0.9931904079238889</v>
      </c>
      <c r="J17" s="13">
        <f t="shared" si="4"/>
        <v>2.8180221574292088E-05</v>
      </c>
      <c r="K17" s="13">
        <f t="shared" si="5"/>
        <v>1.5953278927746417E-09</v>
      </c>
      <c r="L17" s="13">
        <f t="shared" si="6"/>
        <v>9.738665292041819E-05</v>
      </c>
      <c r="M17" s="14">
        <f t="shared" si="7"/>
        <v>2.700521494870028E-07</v>
      </c>
    </row>
    <row r="18" spans="1:13" s="36" customFormat="1" ht="11.25">
      <c r="A18" s="33" t="s">
        <v>19</v>
      </c>
      <c r="B18" s="34">
        <v>3062321</v>
      </c>
      <c r="C18" s="34">
        <v>1427212</v>
      </c>
      <c r="D18" s="35">
        <f t="shared" si="0"/>
        <v>1635109</v>
      </c>
      <c r="E18" s="34">
        <v>2694791</v>
      </c>
      <c r="F18" s="34">
        <v>57755</v>
      </c>
      <c r="G18" s="35">
        <f t="shared" si="1"/>
        <v>2637036</v>
      </c>
      <c r="H18" s="13">
        <f t="shared" si="2"/>
        <v>0.1363853449117204</v>
      </c>
      <c r="I18" s="13">
        <f t="shared" si="3"/>
        <v>23.71148818284131</v>
      </c>
      <c r="J18" s="13">
        <f t="shared" si="4"/>
        <v>2.5147659481871824E-05</v>
      </c>
      <c r="K18" s="13">
        <f t="shared" si="5"/>
        <v>1.0894120155515225E-05</v>
      </c>
      <c r="L18" s="13">
        <f t="shared" si="6"/>
        <v>2.4638605346587503E-05</v>
      </c>
      <c r="M18" s="14">
        <f t="shared" si="7"/>
        <v>5.081735270957202E-07</v>
      </c>
    </row>
    <row r="19" spans="1:13" s="36" customFormat="1" ht="11.25">
      <c r="A19" s="33" t="s">
        <v>57</v>
      </c>
      <c r="B19" s="34">
        <v>1872050</v>
      </c>
      <c r="C19" s="34">
        <v>432643</v>
      </c>
      <c r="D19" s="35">
        <f t="shared" si="0"/>
        <v>1439407</v>
      </c>
      <c r="E19" s="34">
        <v>1337651</v>
      </c>
      <c r="F19" s="34">
        <v>576680</v>
      </c>
      <c r="G19" s="35">
        <f t="shared" si="1"/>
        <v>760971</v>
      </c>
      <c r="H19" s="13">
        <f t="shared" si="2"/>
        <v>0.3995055511489918</v>
      </c>
      <c r="I19" s="13">
        <f t="shared" si="3"/>
        <v>-0.24976936949434694</v>
      </c>
      <c r="J19" s="13">
        <f t="shared" si="4"/>
        <v>1.5373200893387124E-05</v>
      </c>
      <c r="K19" s="13">
        <f t="shared" si="5"/>
        <v>3.3024279689650684E-06</v>
      </c>
      <c r="L19" s="13">
        <f t="shared" si="6"/>
        <v>1.2230208235246488E-05</v>
      </c>
      <c r="M19" s="14">
        <f t="shared" si="7"/>
        <v>5.074080332535017E-06</v>
      </c>
    </row>
    <row r="20" spans="1:13" s="36" customFormat="1" ht="11.25">
      <c r="A20" s="33" t="s">
        <v>40</v>
      </c>
      <c r="B20" s="34">
        <v>1774946</v>
      </c>
      <c r="C20" s="34">
        <v>29738</v>
      </c>
      <c r="D20" s="35">
        <f t="shared" si="0"/>
        <v>1745208</v>
      </c>
      <c r="E20" s="34">
        <v>1828286</v>
      </c>
      <c r="F20" s="34">
        <v>35282</v>
      </c>
      <c r="G20" s="35">
        <f t="shared" si="1"/>
        <v>1793004</v>
      </c>
      <c r="H20" s="13">
        <f t="shared" si="2"/>
        <v>-0.02917486651431997</v>
      </c>
      <c r="I20" s="13">
        <f t="shared" si="3"/>
        <v>-0.15713394932260075</v>
      </c>
      <c r="J20" s="13">
        <f t="shared" si="4"/>
        <v>1.4575786668579311E-05</v>
      </c>
      <c r="K20" s="13">
        <f t="shared" si="5"/>
        <v>2.2699454964273824E-07</v>
      </c>
      <c r="L20" s="13">
        <f t="shared" si="6"/>
        <v>1.671610793367318E-05</v>
      </c>
      <c r="M20" s="14">
        <f t="shared" si="7"/>
        <v>3.104385487488737E-07</v>
      </c>
    </row>
    <row r="21" spans="1:13" s="36" customFormat="1" ht="11.25">
      <c r="A21" s="33" t="s">
        <v>73</v>
      </c>
      <c r="B21" s="34">
        <v>1519250</v>
      </c>
      <c r="C21" s="34">
        <v>75382</v>
      </c>
      <c r="D21" s="35">
        <f t="shared" si="0"/>
        <v>1443868</v>
      </c>
      <c r="E21" s="34">
        <v>1803430</v>
      </c>
      <c r="F21" s="34">
        <v>247317</v>
      </c>
      <c r="G21" s="35">
        <f t="shared" si="1"/>
        <v>1556113</v>
      </c>
      <c r="H21" s="13">
        <f t="shared" si="2"/>
        <v>-0.15757750508752766</v>
      </c>
      <c r="I21" s="13">
        <f t="shared" si="3"/>
        <v>-0.6952008960160442</v>
      </c>
      <c r="J21" s="13">
        <f t="shared" si="4"/>
        <v>1.2476021183877774E-05</v>
      </c>
      <c r="K21" s="13">
        <f t="shared" si="5"/>
        <v>5.754019483882203E-07</v>
      </c>
      <c r="L21" s="13">
        <f t="shared" si="6"/>
        <v>1.6488848315211197E-05</v>
      </c>
      <c r="M21" s="14">
        <f t="shared" si="7"/>
        <v>2.1760878227120115E-06</v>
      </c>
    </row>
    <row r="22" spans="1:13" s="36" customFormat="1" ht="11.25">
      <c r="A22" s="33" t="s">
        <v>66</v>
      </c>
      <c r="B22" s="34">
        <v>1244852</v>
      </c>
      <c r="C22" s="34">
        <v>206761</v>
      </c>
      <c r="D22" s="35">
        <f t="shared" si="0"/>
        <v>1038091</v>
      </c>
      <c r="E22" s="34">
        <v>474493</v>
      </c>
      <c r="F22" s="34">
        <v>289597</v>
      </c>
      <c r="G22" s="35">
        <f t="shared" si="1"/>
        <v>184896</v>
      </c>
      <c r="H22" s="13">
        <f t="shared" si="2"/>
        <v>1.6235413378068801</v>
      </c>
      <c r="I22" s="13">
        <f t="shared" si="3"/>
        <v>-0.28603887471209993</v>
      </c>
      <c r="J22" s="13">
        <f t="shared" si="4"/>
        <v>1.022267561151398E-05</v>
      </c>
      <c r="K22" s="13">
        <f t="shared" si="5"/>
        <v>1.5782372748228598E-06</v>
      </c>
      <c r="L22" s="13">
        <f t="shared" si="6"/>
        <v>4.338312606327669E-06</v>
      </c>
      <c r="M22" s="14">
        <f t="shared" si="7"/>
        <v>2.548100232470596E-06</v>
      </c>
    </row>
    <row r="23" spans="1:13" s="36" customFormat="1" ht="11.25">
      <c r="A23" s="33" t="s">
        <v>26</v>
      </c>
      <c r="B23" s="34">
        <v>1222913</v>
      </c>
      <c r="C23" s="34">
        <v>10185242</v>
      </c>
      <c r="D23" s="35">
        <f t="shared" si="0"/>
        <v>-8962329</v>
      </c>
      <c r="E23" s="34">
        <v>1012695</v>
      </c>
      <c r="F23" s="34">
        <v>8386223</v>
      </c>
      <c r="G23" s="35">
        <f t="shared" si="1"/>
        <v>-7373528</v>
      </c>
      <c r="H23" s="13">
        <f t="shared" si="2"/>
        <v>0.20758273715185718</v>
      </c>
      <c r="I23" s="13">
        <f t="shared" si="3"/>
        <v>0.2145207681694131</v>
      </c>
      <c r="J23" s="13">
        <f t="shared" si="4"/>
        <v>1.0042513407299338E-05</v>
      </c>
      <c r="K23" s="13">
        <f t="shared" si="5"/>
        <v>7.774545769023816E-05</v>
      </c>
      <c r="L23" s="13">
        <f t="shared" si="6"/>
        <v>9.259119702218997E-06</v>
      </c>
      <c r="M23" s="14">
        <f t="shared" si="7"/>
        <v>7.378852949391831E-05</v>
      </c>
    </row>
    <row r="24" spans="1:13" s="36" customFormat="1" ht="11.25">
      <c r="A24" s="33" t="s">
        <v>27</v>
      </c>
      <c r="B24" s="34">
        <v>847276</v>
      </c>
      <c r="C24" s="34">
        <v>6097179</v>
      </c>
      <c r="D24" s="35">
        <f t="shared" si="0"/>
        <v>-5249903</v>
      </c>
      <c r="E24" s="34">
        <v>924100</v>
      </c>
      <c r="F24" s="34">
        <v>4388586</v>
      </c>
      <c r="G24" s="35">
        <f t="shared" si="1"/>
        <v>-3464486</v>
      </c>
      <c r="H24" s="13">
        <f t="shared" si="2"/>
        <v>-0.08313385997186451</v>
      </c>
      <c r="I24" s="13">
        <f t="shared" si="3"/>
        <v>0.38932653934547484</v>
      </c>
      <c r="J24" s="13">
        <f t="shared" si="4"/>
        <v>6.957797152931528E-06</v>
      </c>
      <c r="K24" s="13">
        <f t="shared" si="5"/>
        <v>4.654066854516649E-05</v>
      </c>
      <c r="L24" s="13">
        <f t="shared" si="6"/>
        <v>8.449091302732386E-06</v>
      </c>
      <c r="M24" s="14">
        <f t="shared" si="7"/>
        <v>3.861420182811702E-05</v>
      </c>
    </row>
    <row r="25" spans="1:13" s="36" customFormat="1" ht="11.25">
      <c r="A25" s="33" t="s">
        <v>25</v>
      </c>
      <c r="B25" s="34">
        <v>602979</v>
      </c>
      <c r="C25" s="34">
        <v>91559</v>
      </c>
      <c r="D25" s="35">
        <f t="shared" si="0"/>
        <v>511420</v>
      </c>
      <c r="E25" s="34">
        <v>1104784</v>
      </c>
      <c r="F25" s="34">
        <v>16160</v>
      </c>
      <c r="G25" s="35">
        <f t="shared" si="1"/>
        <v>1088624</v>
      </c>
      <c r="H25" s="13">
        <f t="shared" si="2"/>
        <v>-0.4542109588842706</v>
      </c>
      <c r="I25" s="13">
        <f t="shared" si="3"/>
        <v>4.665779702970297</v>
      </c>
      <c r="J25" s="13">
        <f t="shared" si="4"/>
        <v>4.951639807426978E-06</v>
      </c>
      <c r="K25" s="13">
        <f t="shared" si="5"/>
        <v>6.988833805481025E-07</v>
      </c>
      <c r="L25" s="13">
        <f t="shared" si="6"/>
        <v>1.010109391385986E-05</v>
      </c>
      <c r="M25" s="14">
        <f t="shared" si="7"/>
        <v>1.4218828149713165E-07</v>
      </c>
    </row>
    <row r="26" spans="1:13" s="36" customFormat="1" ht="11.25">
      <c r="A26" s="33" t="s">
        <v>15</v>
      </c>
      <c r="B26" s="34">
        <v>499995</v>
      </c>
      <c r="C26" s="34">
        <v>21743</v>
      </c>
      <c r="D26" s="35">
        <f t="shared" si="0"/>
        <v>478252</v>
      </c>
      <c r="E26" s="34">
        <v>542797</v>
      </c>
      <c r="F26" s="34">
        <v>23977</v>
      </c>
      <c r="G26" s="35">
        <f t="shared" si="1"/>
        <v>518820</v>
      </c>
      <c r="H26" s="13">
        <f t="shared" si="2"/>
        <v>-0.07885452572508692</v>
      </c>
      <c r="I26" s="13">
        <f t="shared" si="3"/>
        <v>-0.09317262376444092</v>
      </c>
      <c r="J26" s="13">
        <f t="shared" si="4"/>
        <v>4.105939254127344E-06</v>
      </c>
      <c r="K26" s="13">
        <f t="shared" si="5"/>
        <v>1.6596753288324897E-07</v>
      </c>
      <c r="L26" s="13">
        <f t="shared" si="6"/>
        <v>4.962819404663166E-06</v>
      </c>
      <c r="M26" s="14">
        <f t="shared" si="7"/>
        <v>2.1096834315945084E-07</v>
      </c>
    </row>
    <row r="27" spans="1:13" s="36" customFormat="1" ht="11.25">
      <c r="A27" s="33" t="s">
        <v>18</v>
      </c>
      <c r="B27" s="34">
        <v>359312</v>
      </c>
      <c r="C27" s="34">
        <v>19563</v>
      </c>
      <c r="D27" s="35">
        <f t="shared" si="0"/>
        <v>339749</v>
      </c>
      <c r="E27" s="34">
        <v>1463337</v>
      </c>
      <c r="F27" s="34">
        <v>260155</v>
      </c>
      <c r="G27" s="35">
        <f t="shared" si="1"/>
        <v>1203182</v>
      </c>
      <c r="H27" s="13">
        <f t="shared" si="2"/>
        <v>-0.7544571072828747</v>
      </c>
      <c r="I27" s="13">
        <f t="shared" si="3"/>
        <v>-0.9248025215736773</v>
      </c>
      <c r="J27" s="13">
        <f t="shared" si="4"/>
        <v>2.9506559971179797E-06</v>
      </c>
      <c r="K27" s="13">
        <f t="shared" si="5"/>
        <v>1.4932727065239385E-07</v>
      </c>
      <c r="L27" s="13">
        <f t="shared" si="6"/>
        <v>1.3379361454027164E-05</v>
      </c>
      <c r="M27" s="14">
        <f t="shared" si="7"/>
        <v>2.289046557728112E-06</v>
      </c>
    </row>
    <row r="28" spans="1:13" s="36" customFormat="1" ht="11.25">
      <c r="A28" s="33" t="s">
        <v>23</v>
      </c>
      <c r="B28" s="34">
        <v>194208</v>
      </c>
      <c r="C28" s="34">
        <v>2787690</v>
      </c>
      <c r="D28" s="35">
        <f t="shared" si="0"/>
        <v>-2593482</v>
      </c>
      <c r="E28" s="34">
        <v>336180</v>
      </c>
      <c r="F28" s="34">
        <v>621259</v>
      </c>
      <c r="G28" s="35">
        <f t="shared" si="1"/>
        <v>-285079</v>
      </c>
      <c r="H28" s="13">
        <f t="shared" si="2"/>
        <v>-0.4223094770658576</v>
      </c>
      <c r="I28" s="13">
        <f t="shared" si="3"/>
        <v>3.487162359016127</v>
      </c>
      <c r="J28" s="13">
        <f t="shared" si="4"/>
        <v>1.5948284496156226E-06</v>
      </c>
      <c r="K28" s="13">
        <f t="shared" si="5"/>
        <v>2.1278849824923162E-05</v>
      </c>
      <c r="L28" s="13">
        <f t="shared" si="6"/>
        <v>3.073710111624904E-06</v>
      </c>
      <c r="M28" s="14">
        <f t="shared" si="7"/>
        <v>5.46632113704372E-06</v>
      </c>
    </row>
    <row r="29" spans="1:13" s="36" customFormat="1" ht="11.25">
      <c r="A29" s="33" t="s">
        <v>24</v>
      </c>
      <c r="B29" s="34">
        <v>121278</v>
      </c>
      <c r="C29" s="34">
        <v>2242996</v>
      </c>
      <c r="D29" s="35">
        <f t="shared" si="0"/>
        <v>-2121718</v>
      </c>
      <c r="E29" s="34">
        <v>75995</v>
      </c>
      <c r="F29" s="34">
        <v>222573</v>
      </c>
      <c r="G29" s="35">
        <f t="shared" si="1"/>
        <v>-146578</v>
      </c>
      <c r="H29" s="13">
        <f t="shared" si="2"/>
        <v>0.5958681492203435</v>
      </c>
      <c r="I29" s="13">
        <f t="shared" si="3"/>
        <v>9.077574548575074</v>
      </c>
      <c r="J29" s="13">
        <f t="shared" si="4"/>
        <v>9.959301610257224E-07</v>
      </c>
      <c r="K29" s="13">
        <f t="shared" si="5"/>
        <v>1.712112001043995E-05</v>
      </c>
      <c r="L29" s="13">
        <f t="shared" si="6"/>
        <v>6.948259858793937E-07</v>
      </c>
      <c r="M29" s="14">
        <f t="shared" si="7"/>
        <v>1.9583708154493246E-06</v>
      </c>
    </row>
    <row r="30" spans="1:13" s="36" customFormat="1" ht="11.25">
      <c r="A30" s="33" t="s">
        <v>84</v>
      </c>
      <c r="B30" s="34">
        <v>82199</v>
      </c>
      <c r="C30" s="34">
        <v>135423</v>
      </c>
      <c r="D30" s="35">
        <f t="shared" si="0"/>
        <v>-53224</v>
      </c>
      <c r="E30" s="34">
        <v>114121</v>
      </c>
      <c r="F30" s="34">
        <v>1118335</v>
      </c>
      <c r="G30" s="35">
        <f t="shared" si="1"/>
        <v>-1004214</v>
      </c>
      <c r="H30" s="13">
        <f t="shared" si="2"/>
        <v>-0.2797206473830408</v>
      </c>
      <c r="I30" s="13">
        <f t="shared" si="3"/>
        <v>-0.8789065888128333</v>
      </c>
      <c r="J30" s="13">
        <f t="shared" si="4"/>
        <v>6.750149516495436E-07</v>
      </c>
      <c r="K30" s="13">
        <f t="shared" si="5"/>
        <v>1.0337037761876569E-06</v>
      </c>
      <c r="L30" s="13">
        <f t="shared" si="6"/>
        <v>1.0434138605769102E-06</v>
      </c>
      <c r="M30" s="14">
        <f t="shared" si="7"/>
        <v>9.839983402728634E-06</v>
      </c>
    </row>
    <row r="31" spans="1:13" s="36" customFormat="1" ht="11.25">
      <c r="A31" s="33" t="s">
        <v>29</v>
      </c>
      <c r="B31" s="34">
        <v>77578</v>
      </c>
      <c r="C31" s="34"/>
      <c r="D31" s="35">
        <f t="shared" si="0"/>
        <v>77578</v>
      </c>
      <c r="E31" s="34">
        <v>98402</v>
      </c>
      <c r="F31" s="34"/>
      <c r="G31" s="35">
        <f t="shared" si="1"/>
        <v>98402</v>
      </c>
      <c r="H31" s="13">
        <f aca="true" t="shared" si="8" ref="H31:H72">(B31-E31)/E31</f>
        <v>-0.21162171500579258</v>
      </c>
      <c r="I31" s="13"/>
      <c r="J31" s="13">
        <f t="shared" si="4"/>
        <v>6.370674815881981E-07</v>
      </c>
      <c r="K31" s="13">
        <f t="shared" si="5"/>
        <v>0</v>
      </c>
      <c r="L31" s="13">
        <f t="shared" si="6"/>
        <v>8.99694278077559E-07</v>
      </c>
      <c r="M31" s="14">
        <f t="shared" si="7"/>
        <v>0</v>
      </c>
    </row>
    <row r="32" spans="1:13" s="36" customFormat="1" ht="11.25">
      <c r="A32" s="33" t="s">
        <v>56</v>
      </c>
      <c r="B32" s="34">
        <v>32900</v>
      </c>
      <c r="C32" s="34"/>
      <c r="D32" s="35">
        <f t="shared" si="0"/>
        <v>32900</v>
      </c>
      <c r="E32" s="34">
        <v>4526</v>
      </c>
      <c r="F32" s="34"/>
      <c r="G32" s="35">
        <f t="shared" si="1"/>
        <v>4526</v>
      </c>
      <c r="H32" s="13">
        <f t="shared" si="8"/>
        <v>6.26911179849757</v>
      </c>
      <c r="I32" s="13"/>
      <c r="J32" s="13">
        <f t="shared" si="4"/>
        <v>2.701735046566258E-07</v>
      </c>
      <c r="K32" s="13">
        <f t="shared" si="5"/>
        <v>0</v>
      </c>
      <c r="L32" s="13">
        <f t="shared" si="6"/>
        <v>4.138143841160781E-08</v>
      </c>
      <c r="M32" s="14">
        <f t="shared" si="7"/>
        <v>0</v>
      </c>
    </row>
    <row r="33" spans="1:13" s="36" customFormat="1" ht="11.25">
      <c r="A33" s="33" t="s">
        <v>28</v>
      </c>
      <c r="B33" s="34">
        <v>29714</v>
      </c>
      <c r="C33" s="34">
        <v>213236</v>
      </c>
      <c r="D33" s="35">
        <f t="shared" si="0"/>
        <v>-183522</v>
      </c>
      <c r="E33" s="34">
        <v>4693</v>
      </c>
      <c r="F33" s="34">
        <v>74411</v>
      </c>
      <c r="G33" s="35">
        <f t="shared" si="1"/>
        <v>-69718</v>
      </c>
      <c r="H33" s="13">
        <f t="shared" si="8"/>
        <v>5.3315576390368635</v>
      </c>
      <c r="I33" s="13">
        <f>(C33-F33)/F33</f>
        <v>1.8656515837712166</v>
      </c>
      <c r="J33" s="13">
        <f t="shared" si="4"/>
        <v>2.4401019809626074E-07</v>
      </c>
      <c r="K33" s="13">
        <f t="shared" si="5"/>
        <v>1.6276619069076244E-06</v>
      </c>
      <c r="L33" s="13">
        <f t="shared" si="6"/>
        <v>4.290832754433837E-08</v>
      </c>
      <c r="M33" s="14">
        <f t="shared" si="7"/>
        <v>6.547260033714767E-07</v>
      </c>
    </row>
    <row r="34" spans="1:13" s="36" customFormat="1" ht="11.25">
      <c r="A34" s="33" t="s">
        <v>81</v>
      </c>
      <c r="B34" s="34">
        <v>28</v>
      </c>
      <c r="C34" s="34">
        <v>106</v>
      </c>
      <c r="D34" s="35">
        <f t="shared" si="0"/>
        <v>-78</v>
      </c>
      <c r="E34" s="34">
        <v>5251</v>
      </c>
      <c r="F34" s="34"/>
      <c r="G34" s="35">
        <f t="shared" si="1"/>
        <v>5251</v>
      </c>
      <c r="H34" s="13">
        <f t="shared" si="8"/>
        <v>-0.9946676823462197</v>
      </c>
      <c r="I34" s="13"/>
      <c r="J34" s="13">
        <f t="shared" si="4"/>
        <v>2.2993489758010707E-10</v>
      </c>
      <c r="K34" s="13">
        <f t="shared" si="5"/>
        <v>8.091136681057991E-10</v>
      </c>
      <c r="L34" s="13">
        <f t="shared" si="6"/>
        <v>4.8010148718372215E-08</v>
      </c>
      <c r="M34" s="14">
        <f t="shared" si="7"/>
        <v>0</v>
      </c>
    </row>
    <row r="35" spans="1:13" ht="24.75" customHeight="1">
      <c r="A35" s="38" t="s">
        <v>105</v>
      </c>
      <c r="B35" s="39">
        <f aca="true" t="shared" si="9" ref="B35:G35">SUM(B5:B34)</f>
        <v>13617330090</v>
      </c>
      <c r="C35" s="39">
        <f t="shared" si="9"/>
        <v>13273368608</v>
      </c>
      <c r="D35" s="39">
        <f t="shared" si="9"/>
        <v>343961482</v>
      </c>
      <c r="E35" s="39">
        <f t="shared" si="9"/>
        <v>12163338811</v>
      </c>
      <c r="F35" s="39">
        <f t="shared" si="9"/>
        <v>11419396899</v>
      </c>
      <c r="G35" s="39">
        <f t="shared" si="9"/>
        <v>743941912</v>
      </c>
      <c r="H35" s="40">
        <f t="shared" si="8"/>
        <v>0.11953882906600224</v>
      </c>
      <c r="I35" s="40">
        <f aca="true" t="shared" si="10" ref="I35:I72">(C35-F35)/F35</f>
        <v>0.16235285675746614</v>
      </c>
      <c r="J35" s="40">
        <f t="shared" si="4"/>
        <v>0.11182497855566643</v>
      </c>
      <c r="K35" s="40">
        <f t="shared" si="5"/>
        <v>0.10131758455225702</v>
      </c>
      <c r="L35" s="40">
        <f t="shared" si="6"/>
        <v>0.11120999909123189</v>
      </c>
      <c r="M35" s="43">
        <f t="shared" si="7"/>
        <v>0.10047675871302501</v>
      </c>
    </row>
    <row r="36" spans="1:13" s="36" customFormat="1" ht="11.25">
      <c r="A36" s="33" t="s">
        <v>79</v>
      </c>
      <c r="B36" s="34">
        <v>2936394020</v>
      </c>
      <c r="C36" s="34">
        <v>3332763119</v>
      </c>
      <c r="D36" s="35">
        <f aca="true" t="shared" si="11" ref="D36:D47">B36-C36</f>
        <v>-396369099</v>
      </c>
      <c r="E36" s="34">
        <v>2547244960</v>
      </c>
      <c r="F36" s="34">
        <v>2316918101</v>
      </c>
      <c r="G36" s="35">
        <f aca="true" t="shared" si="12" ref="G36:G47">E36-F36</f>
        <v>230326859</v>
      </c>
      <c r="H36" s="13">
        <f t="shared" si="8"/>
        <v>0.15277253115067504</v>
      </c>
      <c r="I36" s="13">
        <f t="shared" si="10"/>
        <v>0.43844666652720843</v>
      </c>
      <c r="J36" s="13">
        <f aca="true" t="shared" si="13" ref="J36:J72">B36/$B$4</f>
        <v>0.024113552080126388</v>
      </c>
      <c r="K36" s="13">
        <f aca="true" t="shared" si="14" ref="K36:K72">C36/$C$4</f>
        <v>0.025439473510771828</v>
      </c>
      <c r="L36" s="13">
        <f aca="true" t="shared" si="15" ref="L36:L72">E36/$E$4</f>
        <v>0.02328958471752506</v>
      </c>
      <c r="M36" s="14">
        <f aca="true" t="shared" si="16" ref="M36:M72">F36/$F$4</f>
        <v>0.020386052175172507</v>
      </c>
    </row>
    <row r="37" spans="1:13" s="36" customFormat="1" ht="11.25">
      <c r="A37" s="33" t="s">
        <v>8</v>
      </c>
      <c r="B37" s="34">
        <v>674410896</v>
      </c>
      <c r="C37" s="34">
        <v>909161136</v>
      </c>
      <c r="D37" s="35">
        <f t="shared" si="11"/>
        <v>-234750240</v>
      </c>
      <c r="E37" s="34">
        <v>666763825</v>
      </c>
      <c r="F37" s="34">
        <v>794584031</v>
      </c>
      <c r="G37" s="35">
        <f t="shared" si="12"/>
        <v>-127820206</v>
      </c>
      <c r="H37" s="13">
        <f t="shared" si="8"/>
        <v>0.011468935046078722</v>
      </c>
      <c r="I37" s="13">
        <f t="shared" si="10"/>
        <v>0.14419759336945445</v>
      </c>
      <c r="J37" s="13">
        <f t="shared" si="13"/>
        <v>0.005538235724952437</v>
      </c>
      <c r="K37" s="13">
        <f t="shared" si="14"/>
        <v>0.006939761336303729</v>
      </c>
      <c r="L37" s="13">
        <f t="shared" si="15"/>
        <v>0.006096254122696763</v>
      </c>
      <c r="M37" s="14">
        <f t="shared" si="16"/>
        <v>0.006991369917880791</v>
      </c>
    </row>
    <row r="38" spans="1:13" s="36" customFormat="1" ht="11.25">
      <c r="A38" s="33" t="s">
        <v>54</v>
      </c>
      <c r="B38" s="34">
        <v>195558691</v>
      </c>
      <c r="C38" s="34">
        <v>1400854457</v>
      </c>
      <c r="D38" s="35">
        <f t="shared" si="11"/>
        <v>-1205295766</v>
      </c>
      <c r="E38" s="34">
        <v>192841079</v>
      </c>
      <c r="F38" s="34">
        <v>873373943</v>
      </c>
      <c r="G38" s="35">
        <f t="shared" si="12"/>
        <v>-680532864</v>
      </c>
      <c r="H38" s="13">
        <f t="shared" si="8"/>
        <v>0.014092495302829125</v>
      </c>
      <c r="I38" s="13">
        <f t="shared" si="10"/>
        <v>0.6039572375930158</v>
      </c>
      <c r="J38" s="13">
        <f t="shared" si="13"/>
        <v>0.0016059202709280288</v>
      </c>
      <c r="K38" s="13">
        <f t="shared" si="14"/>
        <v>0.010692929133826674</v>
      </c>
      <c r="L38" s="13">
        <f t="shared" si="15"/>
        <v>0.0017631553764618862</v>
      </c>
      <c r="M38" s="14">
        <f t="shared" si="16"/>
        <v>0.007684625003684642</v>
      </c>
    </row>
    <row r="39" spans="1:13" s="36" customFormat="1" ht="11.25">
      <c r="A39" s="33" t="s">
        <v>9</v>
      </c>
      <c r="B39" s="34">
        <v>184188611</v>
      </c>
      <c r="C39" s="34">
        <v>21530143</v>
      </c>
      <c r="D39" s="35">
        <f t="shared" si="11"/>
        <v>162658468</v>
      </c>
      <c r="E39" s="34">
        <v>161020959</v>
      </c>
      <c r="F39" s="34">
        <v>31092275</v>
      </c>
      <c r="G39" s="35">
        <f t="shared" si="12"/>
        <v>129928684</v>
      </c>
      <c r="H39" s="13">
        <f t="shared" si="8"/>
        <v>0.14387972934628965</v>
      </c>
      <c r="I39" s="13">
        <f t="shared" si="10"/>
        <v>-0.30754044211946535</v>
      </c>
      <c r="J39" s="13">
        <f t="shared" si="13"/>
        <v>0.0015125496216323994</v>
      </c>
      <c r="K39" s="13">
        <f t="shared" si="14"/>
        <v>0.0001643427639393622</v>
      </c>
      <c r="L39" s="13">
        <f t="shared" si="15"/>
        <v>0.0014722224696943277</v>
      </c>
      <c r="M39" s="14">
        <f t="shared" si="16"/>
        <v>0.0002735740810696924</v>
      </c>
    </row>
    <row r="40" spans="1:13" s="36" customFormat="1" ht="11.25">
      <c r="A40" s="33" t="s">
        <v>63</v>
      </c>
      <c r="B40" s="34">
        <v>89868920</v>
      </c>
      <c r="C40" s="34">
        <v>59023649</v>
      </c>
      <c r="D40" s="35">
        <f t="shared" si="11"/>
        <v>30845271</v>
      </c>
      <c r="E40" s="34">
        <v>73108375</v>
      </c>
      <c r="F40" s="34">
        <v>79207674</v>
      </c>
      <c r="G40" s="35">
        <f t="shared" si="12"/>
        <v>-6099299</v>
      </c>
      <c r="H40" s="13">
        <f t="shared" si="8"/>
        <v>0.22925615567299917</v>
      </c>
      <c r="I40" s="13">
        <f t="shared" si="10"/>
        <v>-0.25482410959321944</v>
      </c>
      <c r="J40" s="13">
        <f t="shared" si="13"/>
        <v>0.000738000032708387</v>
      </c>
      <c r="K40" s="13">
        <f t="shared" si="14"/>
        <v>0.00045053623723942626</v>
      </c>
      <c r="L40" s="13">
        <f t="shared" si="15"/>
        <v>0.000668433432928685</v>
      </c>
      <c r="M40" s="14">
        <f t="shared" si="16"/>
        <v>0.0006969308816488264</v>
      </c>
    </row>
    <row r="41" spans="1:13" s="36" customFormat="1" ht="11.25">
      <c r="A41" s="33" t="s">
        <v>52</v>
      </c>
      <c r="B41" s="34">
        <v>54748825</v>
      </c>
      <c r="C41" s="34">
        <v>1759359</v>
      </c>
      <c r="D41" s="35">
        <f t="shared" si="11"/>
        <v>52989466</v>
      </c>
      <c r="E41" s="34">
        <v>41992245</v>
      </c>
      <c r="F41" s="34">
        <v>11430779</v>
      </c>
      <c r="G41" s="35">
        <f t="shared" si="12"/>
        <v>30561466</v>
      </c>
      <c r="H41" s="13">
        <f t="shared" si="8"/>
        <v>0.3037841868183042</v>
      </c>
      <c r="I41" s="13">
        <f t="shared" si="10"/>
        <v>-0.8460858179481906</v>
      </c>
      <c r="J41" s="13">
        <f t="shared" si="13"/>
        <v>0.0004495951953216502</v>
      </c>
      <c r="K41" s="13">
        <f t="shared" si="14"/>
        <v>1.3429447301933497E-05</v>
      </c>
      <c r="L41" s="13">
        <f t="shared" si="15"/>
        <v>0.00038393714101472517</v>
      </c>
      <c r="M41" s="14">
        <f t="shared" si="16"/>
        <v>0.00010057690731333546</v>
      </c>
    </row>
    <row r="42" spans="1:13" s="36" customFormat="1" ht="11.25">
      <c r="A42" s="33" t="s">
        <v>55</v>
      </c>
      <c r="B42" s="34">
        <v>49129672</v>
      </c>
      <c r="C42" s="34">
        <v>3313159</v>
      </c>
      <c r="D42" s="35">
        <f t="shared" si="11"/>
        <v>45816513</v>
      </c>
      <c r="E42" s="34">
        <v>63383211</v>
      </c>
      <c r="F42" s="34">
        <v>2758463</v>
      </c>
      <c r="G42" s="35">
        <f t="shared" si="12"/>
        <v>60624748</v>
      </c>
      <c r="H42" s="13">
        <f t="shared" si="8"/>
        <v>-0.2248787774415531</v>
      </c>
      <c r="I42" s="13">
        <f t="shared" si="10"/>
        <v>0.20108879473822922</v>
      </c>
      <c r="J42" s="13">
        <f t="shared" si="13"/>
        <v>0.00040345093212372334</v>
      </c>
      <c r="K42" s="13">
        <f t="shared" si="14"/>
        <v>2.528983237271454E-05</v>
      </c>
      <c r="L42" s="13">
        <f t="shared" si="15"/>
        <v>0.0005795157848710656</v>
      </c>
      <c r="M42" s="14">
        <f t="shared" si="16"/>
        <v>2.427110851135039E-05</v>
      </c>
    </row>
    <row r="43" spans="1:13" s="36" customFormat="1" ht="11.25">
      <c r="A43" s="33" t="s">
        <v>64</v>
      </c>
      <c r="B43" s="34">
        <v>48453875</v>
      </c>
      <c r="C43" s="34">
        <v>196972</v>
      </c>
      <c r="D43" s="35">
        <f t="shared" si="11"/>
        <v>48256903</v>
      </c>
      <c r="E43" s="34">
        <v>21277983</v>
      </c>
      <c r="F43" s="34">
        <v>106173</v>
      </c>
      <c r="G43" s="35">
        <f t="shared" si="12"/>
        <v>21171810</v>
      </c>
      <c r="H43" s="13">
        <f t="shared" si="8"/>
        <v>1.2771836503488136</v>
      </c>
      <c r="I43" s="13">
        <f t="shared" si="10"/>
        <v>0.8551985909788741</v>
      </c>
      <c r="J43" s="13">
        <f t="shared" si="13"/>
        <v>0.0003979013137672968</v>
      </c>
      <c r="K43" s="13">
        <f t="shared" si="14"/>
        <v>1.5035163908880705E-06</v>
      </c>
      <c r="L43" s="13">
        <f t="shared" si="15"/>
        <v>0.00019454563478518296</v>
      </c>
      <c r="M43" s="14">
        <f t="shared" si="16"/>
        <v>9.341928472397871E-07</v>
      </c>
    </row>
    <row r="44" spans="1:13" s="36" customFormat="1" ht="11.25">
      <c r="A44" s="33" t="s">
        <v>53</v>
      </c>
      <c r="B44" s="34">
        <v>39173616</v>
      </c>
      <c r="C44" s="34">
        <v>6080892</v>
      </c>
      <c r="D44" s="35">
        <f t="shared" si="11"/>
        <v>33092724</v>
      </c>
      <c r="E44" s="34">
        <v>48875355</v>
      </c>
      <c r="F44" s="34">
        <v>1353573</v>
      </c>
      <c r="G44" s="35">
        <f t="shared" si="12"/>
        <v>47521782</v>
      </c>
      <c r="H44" s="13">
        <f t="shared" si="8"/>
        <v>-0.19849961192097734</v>
      </c>
      <c r="I44" s="13">
        <f t="shared" si="10"/>
        <v>3.492474362298893</v>
      </c>
      <c r="J44" s="13">
        <f t="shared" si="13"/>
        <v>0.00032169219224294443</v>
      </c>
      <c r="K44" s="13">
        <f t="shared" si="14"/>
        <v>4.641634746674725E-05</v>
      </c>
      <c r="L44" s="13">
        <f t="shared" si="15"/>
        <v>0.0004468697509451984</v>
      </c>
      <c r="M44" s="14">
        <f t="shared" si="16"/>
        <v>1.1909790764289417E-05</v>
      </c>
    </row>
    <row r="45" spans="1:13" s="36" customFormat="1" ht="11.25">
      <c r="A45" s="33" t="s">
        <v>78</v>
      </c>
      <c r="B45" s="34">
        <v>33423630</v>
      </c>
      <c r="C45" s="34">
        <v>20501460</v>
      </c>
      <c r="D45" s="35">
        <f t="shared" si="11"/>
        <v>12922170</v>
      </c>
      <c r="E45" s="34">
        <v>32905308</v>
      </c>
      <c r="F45" s="34">
        <v>13376204</v>
      </c>
      <c r="G45" s="35">
        <f t="shared" si="12"/>
        <v>19529104</v>
      </c>
      <c r="H45" s="13">
        <f t="shared" si="8"/>
        <v>0.015751926710426172</v>
      </c>
      <c r="I45" s="13">
        <f t="shared" si="10"/>
        <v>0.5326814692718502</v>
      </c>
      <c r="J45" s="13">
        <f t="shared" si="13"/>
        <v>0.00027447353360019264</v>
      </c>
      <c r="K45" s="13">
        <f t="shared" si="14"/>
        <v>0.0001564906745483426</v>
      </c>
      <c r="L45" s="13">
        <f t="shared" si="15"/>
        <v>0.0003008548334991131</v>
      </c>
      <c r="M45" s="14">
        <f t="shared" si="16"/>
        <v>0.00011769427349721896</v>
      </c>
    </row>
    <row r="46" spans="1:13" s="36" customFormat="1" ht="11.25">
      <c r="A46" s="33" t="s">
        <v>80</v>
      </c>
      <c r="B46" s="34">
        <v>9677743</v>
      </c>
      <c r="C46" s="34">
        <v>178954</v>
      </c>
      <c r="D46" s="35">
        <f t="shared" si="11"/>
        <v>9498789</v>
      </c>
      <c r="E46" s="34">
        <v>8150140</v>
      </c>
      <c r="F46" s="34">
        <v>18016</v>
      </c>
      <c r="G46" s="35">
        <f t="shared" si="12"/>
        <v>8132124</v>
      </c>
      <c r="H46" s="13">
        <f t="shared" si="8"/>
        <v>0.18743273121688708</v>
      </c>
      <c r="I46" s="13">
        <f t="shared" si="10"/>
        <v>8.933059502664298</v>
      </c>
      <c r="J46" s="13">
        <f t="shared" si="13"/>
        <v>7.947324448255707E-05</v>
      </c>
      <c r="K46" s="13">
        <f t="shared" si="14"/>
        <v>1.3659823336057091E-06</v>
      </c>
      <c r="L46" s="13">
        <f t="shared" si="15"/>
        <v>7.451712692354868E-05</v>
      </c>
      <c r="M46" s="14">
        <f t="shared" si="16"/>
        <v>1.5851881679779231E-07</v>
      </c>
    </row>
    <row r="47" spans="1:13" s="36" customFormat="1" ht="11.25">
      <c r="A47" s="33" t="s">
        <v>65</v>
      </c>
      <c r="B47" s="34">
        <v>4353430</v>
      </c>
      <c r="C47" s="34">
        <v>1019119</v>
      </c>
      <c r="D47" s="35">
        <f t="shared" si="11"/>
        <v>3334311</v>
      </c>
      <c r="E47" s="34">
        <v>2853638</v>
      </c>
      <c r="F47" s="34">
        <v>1535956</v>
      </c>
      <c r="G47" s="35">
        <f t="shared" si="12"/>
        <v>1317682</v>
      </c>
      <c r="H47" s="13">
        <f t="shared" si="8"/>
        <v>0.5255719190731271</v>
      </c>
      <c r="I47" s="13">
        <f t="shared" si="10"/>
        <v>-0.33649206097049655</v>
      </c>
      <c r="J47" s="13">
        <f t="shared" si="13"/>
        <v>3.575019575614877E-05</v>
      </c>
      <c r="K47" s="13">
        <f t="shared" si="14"/>
        <v>7.779085965342585E-06</v>
      </c>
      <c r="L47" s="13">
        <f t="shared" si="15"/>
        <v>2.6090951203275233E-05</v>
      </c>
      <c r="M47" s="14">
        <f t="shared" si="16"/>
        <v>1.351453861975299E-05</v>
      </c>
    </row>
    <row r="48" spans="1:13" ht="24.75" customHeight="1">
      <c r="A48" s="44" t="s">
        <v>103</v>
      </c>
      <c r="B48" s="41">
        <f aca="true" t="shared" si="17" ref="B48:G48">SUM(B36:B47)</f>
        <v>4319381929</v>
      </c>
      <c r="C48" s="41">
        <f t="shared" si="17"/>
        <v>5756382419</v>
      </c>
      <c r="D48" s="41">
        <f t="shared" si="17"/>
        <v>-1437000490</v>
      </c>
      <c r="E48" s="41">
        <f t="shared" si="17"/>
        <v>3860417078</v>
      </c>
      <c r="F48" s="41">
        <f t="shared" si="17"/>
        <v>4125755188</v>
      </c>
      <c r="G48" s="41">
        <f t="shared" si="17"/>
        <v>-265338110</v>
      </c>
      <c r="H48" s="42">
        <f t="shared" si="8"/>
        <v>0.11888996492518367</v>
      </c>
      <c r="I48" s="42">
        <f t="shared" si="10"/>
        <v>0.3952312138497152</v>
      </c>
      <c r="J48" s="42">
        <f t="shared" si="13"/>
        <v>0.03547059433764215</v>
      </c>
      <c r="K48" s="42">
        <f t="shared" si="14"/>
        <v>0.043939317868460594</v>
      </c>
      <c r="L48" s="42">
        <f t="shared" si="15"/>
        <v>0.03529598134254883</v>
      </c>
      <c r="M48" s="45">
        <f t="shared" si="16"/>
        <v>0.03630161138982644</v>
      </c>
    </row>
    <row r="49" spans="1:13" s="36" customFormat="1" ht="11.25">
      <c r="A49" s="33" t="s">
        <v>2</v>
      </c>
      <c r="B49" s="34">
        <v>1957522491</v>
      </c>
      <c r="C49" s="34">
        <v>2018744356</v>
      </c>
      <c r="D49" s="35">
        <f aca="true" t="shared" si="18" ref="D49:D71">B49-C49</f>
        <v>-61221865</v>
      </c>
      <c r="E49" s="34">
        <v>2003325150</v>
      </c>
      <c r="F49" s="34">
        <v>1772138478</v>
      </c>
      <c r="G49" s="35">
        <f aca="true" t="shared" si="19" ref="G49:G71">E49-F49</f>
        <v>231186672</v>
      </c>
      <c r="H49" s="13">
        <f t="shared" si="8"/>
        <v>-0.022863317519874395</v>
      </c>
      <c r="I49" s="13">
        <f t="shared" si="10"/>
        <v>0.139157227869864</v>
      </c>
      <c r="J49" s="13">
        <f t="shared" si="13"/>
        <v>0.016075097624244323</v>
      </c>
      <c r="K49" s="13">
        <f t="shared" si="14"/>
        <v>0.015409374064632445</v>
      </c>
      <c r="L49" s="13">
        <f t="shared" si="15"/>
        <v>0.018316499406352185</v>
      </c>
      <c r="M49" s="14">
        <f t="shared" si="16"/>
        <v>0.015592656235257577</v>
      </c>
    </row>
    <row r="50" spans="1:13" s="36" customFormat="1" ht="11.25">
      <c r="A50" s="33" t="s">
        <v>31</v>
      </c>
      <c r="B50" s="34">
        <v>406984379</v>
      </c>
      <c r="C50" s="34">
        <v>235515653</v>
      </c>
      <c r="D50" s="35">
        <f t="shared" si="18"/>
        <v>171468726</v>
      </c>
      <c r="E50" s="34">
        <v>383224493</v>
      </c>
      <c r="F50" s="34">
        <v>213477733</v>
      </c>
      <c r="G50" s="35">
        <f t="shared" si="19"/>
        <v>169746760</v>
      </c>
      <c r="H50" s="13">
        <f t="shared" si="8"/>
        <v>0.061999915021089216</v>
      </c>
      <c r="I50" s="13">
        <f t="shared" si="10"/>
        <v>0.10323287440943547</v>
      </c>
      <c r="J50" s="13">
        <f t="shared" si="13"/>
        <v>0.0033421396965024456</v>
      </c>
      <c r="K50" s="13">
        <f t="shared" si="14"/>
        <v>0.0017977257914637977</v>
      </c>
      <c r="L50" s="13">
        <f t="shared" si="15"/>
        <v>0.0035038402021429806</v>
      </c>
      <c r="M50" s="14">
        <f t="shared" si="16"/>
        <v>0.0018783435639340043</v>
      </c>
    </row>
    <row r="51" spans="1:13" s="36" customFormat="1" ht="11.25">
      <c r="A51" s="33" t="s">
        <v>47</v>
      </c>
      <c r="B51" s="34">
        <v>146173330</v>
      </c>
      <c r="C51" s="34">
        <v>136053545</v>
      </c>
      <c r="D51" s="35">
        <f t="shared" si="18"/>
        <v>10119785</v>
      </c>
      <c r="E51" s="34">
        <v>126309766</v>
      </c>
      <c r="F51" s="34">
        <v>119934395</v>
      </c>
      <c r="G51" s="35">
        <f t="shared" si="19"/>
        <v>6375371</v>
      </c>
      <c r="H51" s="13">
        <f t="shared" si="8"/>
        <v>0.15726071410820283</v>
      </c>
      <c r="I51" s="13">
        <f t="shared" si="10"/>
        <v>0.13439972745099518</v>
      </c>
      <c r="J51" s="13">
        <f t="shared" si="13"/>
        <v>0.0012003696308033284</v>
      </c>
      <c r="K51" s="13">
        <f t="shared" si="14"/>
        <v>0.0010385168193749756</v>
      </c>
      <c r="L51" s="13">
        <f t="shared" si="15"/>
        <v>0.0011548563416954474</v>
      </c>
      <c r="M51" s="14">
        <f t="shared" si="16"/>
        <v>0.0010552763315252586</v>
      </c>
    </row>
    <row r="52" spans="1:13" s="36" customFormat="1" ht="11.25">
      <c r="A52" s="33" t="s">
        <v>61</v>
      </c>
      <c r="B52" s="34">
        <v>126335986</v>
      </c>
      <c r="C52" s="34">
        <v>146264692</v>
      </c>
      <c r="D52" s="35">
        <f t="shared" si="18"/>
        <v>-19928706</v>
      </c>
      <c r="E52" s="34">
        <v>121842021</v>
      </c>
      <c r="F52" s="34">
        <v>128576459</v>
      </c>
      <c r="G52" s="35">
        <f t="shared" si="19"/>
        <v>-6734438</v>
      </c>
      <c r="H52" s="13">
        <f t="shared" si="8"/>
        <v>0.03688353954667249</v>
      </c>
      <c r="I52" s="13">
        <f t="shared" si="10"/>
        <v>0.1375697630621481</v>
      </c>
      <c r="J52" s="13">
        <f t="shared" si="13"/>
        <v>0.0010374661429139943</v>
      </c>
      <c r="K52" s="13">
        <f t="shared" si="14"/>
        <v>0.0011164600137592918</v>
      </c>
      <c r="L52" s="13">
        <f t="shared" si="15"/>
        <v>0.001114007531585799</v>
      </c>
      <c r="M52" s="14">
        <f t="shared" si="16"/>
        <v>0.0011313159496408667</v>
      </c>
    </row>
    <row r="53" spans="1:13" s="36" customFormat="1" ht="11.25">
      <c r="A53" s="33" t="s">
        <v>41</v>
      </c>
      <c r="B53" s="34">
        <v>108214150</v>
      </c>
      <c r="C53" s="34">
        <v>22930106</v>
      </c>
      <c r="D53" s="35">
        <f t="shared" si="18"/>
        <v>85284044</v>
      </c>
      <c r="E53" s="34">
        <v>83772761</v>
      </c>
      <c r="F53" s="34">
        <v>19313093</v>
      </c>
      <c r="G53" s="35">
        <f t="shared" si="19"/>
        <v>64459668</v>
      </c>
      <c r="H53" s="13">
        <f t="shared" si="8"/>
        <v>0.2917581885596441</v>
      </c>
      <c r="I53" s="13">
        <f t="shared" si="10"/>
        <v>0.18728294841225068</v>
      </c>
      <c r="J53" s="13">
        <f t="shared" si="13"/>
        <v>0.0008886503391774409</v>
      </c>
      <c r="K53" s="13">
        <f t="shared" si="14"/>
        <v>0.00017502888845013955</v>
      </c>
      <c r="L53" s="13">
        <f t="shared" si="15"/>
        <v>0.0007659384334714629</v>
      </c>
      <c r="M53" s="14">
        <f t="shared" si="16"/>
        <v>0.00016993165247922542</v>
      </c>
    </row>
    <row r="54" spans="1:13" s="36" customFormat="1" ht="11.25">
      <c r="A54" s="33" t="s">
        <v>42</v>
      </c>
      <c r="B54" s="34">
        <v>62130549</v>
      </c>
      <c r="C54" s="34">
        <v>16016480</v>
      </c>
      <c r="D54" s="35">
        <f t="shared" si="18"/>
        <v>46114069</v>
      </c>
      <c r="E54" s="34">
        <v>94064670</v>
      </c>
      <c r="F54" s="34">
        <v>5643789</v>
      </c>
      <c r="G54" s="35">
        <f t="shared" si="19"/>
        <v>88420881</v>
      </c>
      <c r="H54" s="13">
        <f t="shared" si="8"/>
        <v>-0.33949112881595184</v>
      </c>
      <c r="I54" s="13">
        <f t="shared" si="10"/>
        <v>1.8378948964959534</v>
      </c>
      <c r="J54" s="13">
        <f t="shared" si="13"/>
        <v>0.0005102136221753865</v>
      </c>
      <c r="K54" s="13">
        <f t="shared" si="14"/>
        <v>0.00012225615927304877</v>
      </c>
      <c r="L54" s="13">
        <f t="shared" si="15"/>
        <v>0.0008600378586639888</v>
      </c>
      <c r="M54" s="14">
        <f t="shared" si="16"/>
        <v>4.965845662391183E-05</v>
      </c>
    </row>
    <row r="55" spans="1:13" s="36" customFormat="1" ht="11.25">
      <c r="A55" s="33" t="s">
        <v>46</v>
      </c>
      <c r="B55" s="34">
        <v>52028724</v>
      </c>
      <c r="C55" s="34">
        <v>23992067</v>
      </c>
      <c r="D55" s="35">
        <f t="shared" si="18"/>
        <v>28036657</v>
      </c>
      <c r="E55" s="34">
        <v>55735829</v>
      </c>
      <c r="F55" s="34">
        <v>32532019</v>
      </c>
      <c r="G55" s="35">
        <f t="shared" si="19"/>
        <v>23203810</v>
      </c>
      <c r="H55" s="13">
        <f t="shared" si="8"/>
        <v>-0.06651206354174799</v>
      </c>
      <c r="I55" s="13">
        <f t="shared" si="10"/>
        <v>-0.2625091298514242</v>
      </c>
      <c r="J55" s="13">
        <f t="shared" si="13"/>
        <v>0.00042725783300584497</v>
      </c>
      <c r="K55" s="13">
        <f t="shared" si="14"/>
        <v>0.0001831349937340575</v>
      </c>
      <c r="L55" s="13">
        <f t="shared" si="15"/>
        <v>0.0005095953988253215</v>
      </c>
      <c r="M55" s="14">
        <f t="shared" si="16"/>
        <v>0.0002862420714877497</v>
      </c>
    </row>
    <row r="56" spans="1:13" s="36" customFormat="1" ht="11.25">
      <c r="A56" s="33" t="s">
        <v>45</v>
      </c>
      <c r="B56" s="34">
        <v>26755767</v>
      </c>
      <c r="C56" s="34">
        <v>39605024</v>
      </c>
      <c r="D56" s="35">
        <f t="shared" si="18"/>
        <v>-12849257</v>
      </c>
      <c r="E56" s="34">
        <v>28926246</v>
      </c>
      <c r="F56" s="34">
        <v>32224409</v>
      </c>
      <c r="G56" s="35">
        <f t="shared" si="19"/>
        <v>-3298163</v>
      </c>
      <c r="H56" s="13">
        <f t="shared" si="8"/>
        <v>-0.07503493540088126</v>
      </c>
      <c r="I56" s="13">
        <f t="shared" si="10"/>
        <v>0.22903802518147034</v>
      </c>
      <c r="J56" s="13">
        <f t="shared" si="13"/>
        <v>0.00021971730517222175</v>
      </c>
      <c r="K56" s="13">
        <f t="shared" si="14"/>
        <v>0.00030231100230243595</v>
      </c>
      <c r="L56" s="13">
        <f t="shared" si="15"/>
        <v>0.00026447407585683096</v>
      </c>
      <c r="M56" s="14">
        <f t="shared" si="16"/>
        <v>0.0002835354788348207</v>
      </c>
    </row>
    <row r="57" spans="1:13" s="36" customFormat="1" ht="11.25">
      <c r="A57" s="33" t="s">
        <v>38</v>
      </c>
      <c r="B57" s="34">
        <v>23928428</v>
      </c>
      <c r="C57" s="34">
        <v>3226765</v>
      </c>
      <c r="D57" s="35">
        <f t="shared" si="18"/>
        <v>20701663</v>
      </c>
      <c r="E57" s="34">
        <v>19267273</v>
      </c>
      <c r="F57" s="34">
        <v>1698745</v>
      </c>
      <c r="G57" s="35">
        <f t="shared" si="19"/>
        <v>17568528</v>
      </c>
      <c r="H57" s="13">
        <f t="shared" si="8"/>
        <v>0.24192084681625678</v>
      </c>
      <c r="I57" s="13">
        <f t="shared" si="10"/>
        <v>0.8994993362747205</v>
      </c>
      <c r="J57" s="13">
        <f t="shared" si="13"/>
        <v>0.00019649930862260595</v>
      </c>
      <c r="K57" s="13">
        <f t="shared" si="14"/>
        <v>2.4630374200617066E-05</v>
      </c>
      <c r="L57" s="13">
        <f t="shared" si="15"/>
        <v>0.00017616161533564608</v>
      </c>
      <c r="M57" s="14">
        <f t="shared" si="16"/>
        <v>1.4946883183901294E-05</v>
      </c>
    </row>
    <row r="58" spans="1:13" s="36" customFormat="1" ht="11.25">
      <c r="A58" s="33" t="s">
        <v>33</v>
      </c>
      <c r="B58" s="34">
        <v>18375392</v>
      </c>
      <c r="C58" s="34">
        <v>4775688</v>
      </c>
      <c r="D58" s="35">
        <f t="shared" si="18"/>
        <v>13599704</v>
      </c>
      <c r="E58" s="34">
        <v>10644716</v>
      </c>
      <c r="F58" s="34">
        <v>4504358</v>
      </c>
      <c r="G58" s="35">
        <f t="shared" si="19"/>
        <v>6140358</v>
      </c>
      <c r="H58" s="13">
        <f t="shared" si="8"/>
        <v>0.7262453972468593</v>
      </c>
      <c r="I58" s="13">
        <f t="shared" si="10"/>
        <v>0.06023721915531581</v>
      </c>
      <c r="J58" s="13">
        <f t="shared" si="13"/>
        <v>0.00015089799562551139</v>
      </c>
      <c r="K58" s="13">
        <f t="shared" si="14"/>
        <v>3.645353240951743E-05</v>
      </c>
      <c r="L58" s="13">
        <f t="shared" si="15"/>
        <v>9.732515677486882E-05</v>
      </c>
      <c r="M58" s="14">
        <f t="shared" si="16"/>
        <v>3.963285416261491E-05</v>
      </c>
    </row>
    <row r="59" spans="1:13" s="36" customFormat="1" ht="11.25">
      <c r="A59" s="33" t="s">
        <v>50</v>
      </c>
      <c r="B59" s="34">
        <v>15148521</v>
      </c>
      <c r="C59" s="34">
        <v>17938071</v>
      </c>
      <c r="D59" s="35">
        <f t="shared" si="18"/>
        <v>-2789550</v>
      </c>
      <c r="E59" s="34">
        <v>15747643</v>
      </c>
      <c r="F59" s="34">
        <v>10014591</v>
      </c>
      <c r="G59" s="35">
        <f t="shared" si="19"/>
        <v>5733052</v>
      </c>
      <c r="H59" s="13">
        <f t="shared" si="8"/>
        <v>-0.03804518555570507</v>
      </c>
      <c r="I59" s="13">
        <f t="shared" si="10"/>
        <v>0.7911935694627968</v>
      </c>
      <c r="J59" s="13">
        <f t="shared" si="13"/>
        <v>0.00012439905802232504</v>
      </c>
      <c r="K59" s="13">
        <f t="shared" si="14"/>
        <v>0.00013692394741087038</v>
      </c>
      <c r="L59" s="13">
        <f t="shared" si="15"/>
        <v>0.00014398146684323616</v>
      </c>
      <c r="M59" s="14">
        <f t="shared" si="16"/>
        <v>8.811618095214363E-05</v>
      </c>
    </row>
    <row r="60" spans="1:13" s="36" customFormat="1" ht="11.25">
      <c r="A60" s="33" t="s">
        <v>37</v>
      </c>
      <c r="B60" s="34">
        <v>13575833</v>
      </c>
      <c r="C60" s="34">
        <v>48829533</v>
      </c>
      <c r="D60" s="35">
        <f t="shared" si="18"/>
        <v>-35253700</v>
      </c>
      <c r="E60" s="34">
        <v>16630229</v>
      </c>
      <c r="F60" s="34">
        <v>92944619</v>
      </c>
      <c r="G60" s="35">
        <f t="shared" si="19"/>
        <v>-76314390</v>
      </c>
      <c r="H60" s="13">
        <f t="shared" si="8"/>
        <v>-0.18366530009899443</v>
      </c>
      <c r="I60" s="13">
        <f t="shared" si="10"/>
        <v>-0.4746384080610412</v>
      </c>
      <c r="J60" s="13">
        <f t="shared" si="13"/>
        <v>0.00011148420608641564</v>
      </c>
      <c r="K60" s="13">
        <f t="shared" si="14"/>
        <v>0.00037272304299550157</v>
      </c>
      <c r="L60" s="13">
        <f t="shared" si="15"/>
        <v>0.00015205099362227887</v>
      </c>
      <c r="M60" s="14">
        <f t="shared" si="16"/>
        <v>0.0008177992357682952</v>
      </c>
    </row>
    <row r="61" spans="1:13" s="36" customFormat="1" ht="11.25">
      <c r="A61" s="33" t="s">
        <v>82</v>
      </c>
      <c r="B61" s="34">
        <v>9922865</v>
      </c>
      <c r="C61" s="34">
        <v>15618125</v>
      </c>
      <c r="D61" s="35">
        <f t="shared" si="18"/>
        <v>-5695260</v>
      </c>
      <c r="E61" s="34">
        <v>15606590</v>
      </c>
      <c r="F61" s="34">
        <v>16233409</v>
      </c>
      <c r="G61" s="35">
        <f t="shared" si="19"/>
        <v>-626819</v>
      </c>
      <c r="H61" s="13">
        <f t="shared" si="8"/>
        <v>-0.3641875002803303</v>
      </c>
      <c r="I61" s="13">
        <f t="shared" si="10"/>
        <v>-0.03790232846347923</v>
      </c>
      <c r="J61" s="13">
        <f t="shared" si="13"/>
        <v>8.148617669557961E-05</v>
      </c>
      <c r="K61" s="13">
        <f t="shared" si="14"/>
        <v>0.00011921545667627248</v>
      </c>
      <c r="L61" s="13">
        <f t="shared" si="15"/>
        <v>0.00014269181239509818</v>
      </c>
      <c r="M61" s="14">
        <f t="shared" si="16"/>
        <v>0.00014283419112314793</v>
      </c>
    </row>
    <row r="62" spans="1:13" s="36" customFormat="1" ht="11.25">
      <c r="A62" s="33" t="s">
        <v>49</v>
      </c>
      <c r="B62" s="34">
        <v>9341872</v>
      </c>
      <c r="C62" s="34">
        <v>1524694</v>
      </c>
      <c r="D62" s="35">
        <f t="shared" si="18"/>
        <v>7817178</v>
      </c>
      <c r="E62" s="34">
        <v>7956006</v>
      </c>
      <c r="F62" s="34">
        <v>1068327</v>
      </c>
      <c r="G62" s="35">
        <f t="shared" si="19"/>
        <v>6887679</v>
      </c>
      <c r="H62" s="13">
        <f t="shared" si="8"/>
        <v>0.1741911707959999</v>
      </c>
      <c r="I62" s="13">
        <f t="shared" si="10"/>
        <v>0.42717913148315073</v>
      </c>
      <c r="J62" s="13">
        <f t="shared" si="13"/>
        <v>7.671508505451679E-05</v>
      </c>
      <c r="K62" s="13">
        <f t="shared" si="14"/>
        <v>1.163821467055569E-05</v>
      </c>
      <c r="L62" s="13">
        <f t="shared" si="15"/>
        <v>7.274215030741985E-05</v>
      </c>
      <c r="M62" s="14">
        <f t="shared" si="16"/>
        <v>9.39997402270954E-06</v>
      </c>
    </row>
    <row r="63" spans="1:13" s="36" customFormat="1" ht="11.25">
      <c r="A63" s="33" t="s">
        <v>39</v>
      </c>
      <c r="B63" s="34">
        <v>8116933</v>
      </c>
      <c r="C63" s="34">
        <v>3882145</v>
      </c>
      <c r="D63" s="35">
        <f t="shared" si="18"/>
        <v>4234788</v>
      </c>
      <c r="E63" s="34">
        <v>12365093</v>
      </c>
      <c r="F63" s="34">
        <v>3528084</v>
      </c>
      <c r="G63" s="35">
        <f t="shared" si="19"/>
        <v>8837009</v>
      </c>
      <c r="H63" s="13">
        <f t="shared" si="8"/>
        <v>-0.343560699462592</v>
      </c>
      <c r="I63" s="13">
        <f t="shared" si="10"/>
        <v>0.10035503689821444</v>
      </c>
      <c r="J63" s="13">
        <f t="shared" si="13"/>
        <v>6.66559342149854E-05</v>
      </c>
      <c r="K63" s="13">
        <f t="shared" si="14"/>
        <v>2.96329866138546E-05</v>
      </c>
      <c r="L63" s="13">
        <f t="shared" si="15"/>
        <v>0.00011305464746648318</v>
      </c>
      <c r="M63" s="14">
        <f t="shared" si="16"/>
        <v>3.104283421643108E-05</v>
      </c>
    </row>
    <row r="64" spans="1:13" s="36" customFormat="1" ht="11.25">
      <c r="A64" s="33" t="s">
        <v>35</v>
      </c>
      <c r="B64" s="34">
        <v>8006632</v>
      </c>
      <c r="C64" s="34">
        <v>32311898</v>
      </c>
      <c r="D64" s="35">
        <f t="shared" si="18"/>
        <v>-24305266</v>
      </c>
      <c r="E64" s="34">
        <v>3067828</v>
      </c>
      <c r="F64" s="34">
        <v>8718527</v>
      </c>
      <c r="G64" s="35">
        <f t="shared" si="19"/>
        <v>-5650699</v>
      </c>
      <c r="H64" s="13">
        <f t="shared" si="8"/>
        <v>1.609869914480212</v>
      </c>
      <c r="I64" s="13">
        <f t="shared" si="10"/>
        <v>2.706118934998997</v>
      </c>
      <c r="J64" s="13">
        <f t="shared" si="13"/>
        <v>6.57501467457717E-05</v>
      </c>
      <c r="K64" s="13">
        <f t="shared" si="14"/>
        <v>0.0002466414935305701</v>
      </c>
      <c r="L64" s="13">
        <f t="shared" si="15"/>
        <v>2.804930080411091E-05</v>
      </c>
      <c r="M64" s="14">
        <f t="shared" si="16"/>
        <v>7.671239921512022E-05</v>
      </c>
    </row>
    <row r="65" spans="1:13" s="36" customFormat="1" ht="11.25">
      <c r="A65" s="33" t="s">
        <v>48</v>
      </c>
      <c r="B65" s="34">
        <v>7206157</v>
      </c>
      <c r="C65" s="34">
        <v>6260250</v>
      </c>
      <c r="D65" s="35">
        <f t="shared" si="18"/>
        <v>945907</v>
      </c>
      <c r="E65" s="34">
        <v>8561354</v>
      </c>
      <c r="F65" s="34">
        <v>4743930</v>
      </c>
      <c r="G65" s="35">
        <f t="shared" si="19"/>
        <v>3817424</v>
      </c>
      <c r="H65" s="13">
        <f t="shared" si="8"/>
        <v>-0.15829236823988355</v>
      </c>
      <c r="I65" s="13">
        <f t="shared" si="10"/>
        <v>0.3196337214081995</v>
      </c>
      <c r="J65" s="13">
        <f t="shared" si="13"/>
        <v>5.91766775621847E-05</v>
      </c>
      <c r="K65" s="13">
        <f t="shared" si="14"/>
        <v>4.778541359206914E-05</v>
      </c>
      <c r="L65" s="13">
        <f t="shared" si="15"/>
        <v>7.827687655125325E-05</v>
      </c>
      <c r="M65" s="14">
        <f t="shared" si="16"/>
        <v>4.174079543580989E-05</v>
      </c>
    </row>
    <row r="66" spans="1:13" s="36" customFormat="1" ht="11.25">
      <c r="A66" s="33" t="s">
        <v>60</v>
      </c>
      <c r="B66" s="34">
        <v>4444334</v>
      </c>
      <c r="C66" s="34">
        <v>4928036</v>
      </c>
      <c r="D66" s="35">
        <f t="shared" si="18"/>
        <v>-483702</v>
      </c>
      <c r="E66" s="34">
        <v>3921647</v>
      </c>
      <c r="F66" s="34">
        <v>2081560</v>
      </c>
      <c r="G66" s="35">
        <f t="shared" si="19"/>
        <v>1840087</v>
      </c>
      <c r="H66" s="13">
        <f t="shared" si="8"/>
        <v>0.13328252134881086</v>
      </c>
      <c r="I66" s="13">
        <f t="shared" si="10"/>
        <v>1.3674724725686505</v>
      </c>
      <c r="J66" s="13">
        <f t="shared" si="13"/>
        <v>3.649669582506384E-05</v>
      </c>
      <c r="K66" s="13">
        <f t="shared" si="14"/>
        <v>3.761642721242858E-05</v>
      </c>
      <c r="L66" s="13">
        <f t="shared" si="15"/>
        <v>3.5855809501229905E-05</v>
      </c>
      <c r="M66" s="14">
        <f t="shared" si="16"/>
        <v>1.831518807135949E-05</v>
      </c>
    </row>
    <row r="67" spans="1:13" s="36" customFormat="1" ht="11.25">
      <c r="A67" s="33" t="s">
        <v>34</v>
      </c>
      <c r="B67" s="34">
        <v>3326496</v>
      </c>
      <c r="C67" s="34">
        <v>39462</v>
      </c>
      <c r="D67" s="35">
        <f t="shared" si="18"/>
        <v>3287034</v>
      </c>
      <c r="E67" s="34">
        <v>6151696</v>
      </c>
      <c r="F67" s="34">
        <v>265647</v>
      </c>
      <c r="G67" s="35">
        <f t="shared" si="19"/>
        <v>5886049</v>
      </c>
      <c r="H67" s="13">
        <f t="shared" si="8"/>
        <v>-0.45925546385907234</v>
      </c>
      <c r="I67" s="13">
        <f t="shared" si="10"/>
        <v>-0.8514494799489548</v>
      </c>
      <c r="J67" s="13">
        <f t="shared" si="13"/>
        <v>2.7317054180736994E-05</v>
      </c>
      <c r="K67" s="13">
        <f t="shared" si="14"/>
        <v>3.0121927896972686E-07</v>
      </c>
      <c r="L67" s="13">
        <f t="shared" si="15"/>
        <v>5.624525610935355E-05</v>
      </c>
      <c r="M67" s="14">
        <f t="shared" si="16"/>
        <v>2.337369456365627E-06</v>
      </c>
    </row>
    <row r="68" spans="1:13" s="36" customFormat="1" ht="11.25">
      <c r="A68" s="33" t="s">
        <v>36</v>
      </c>
      <c r="B68" s="34">
        <v>1332694</v>
      </c>
      <c r="C68" s="34">
        <v>4223916</v>
      </c>
      <c r="D68" s="35">
        <f t="shared" si="18"/>
        <v>-2891222</v>
      </c>
      <c r="E68" s="34">
        <v>1759695</v>
      </c>
      <c r="F68" s="34">
        <v>3001909</v>
      </c>
      <c r="G68" s="35">
        <f t="shared" si="19"/>
        <v>-1242214</v>
      </c>
      <c r="H68" s="13">
        <f t="shared" si="8"/>
        <v>-0.24265625577159677</v>
      </c>
      <c r="I68" s="13">
        <f t="shared" si="10"/>
        <v>0.40707663023762547</v>
      </c>
      <c r="J68" s="13">
        <f t="shared" si="13"/>
        <v>1.0944030656986543E-05</v>
      </c>
      <c r="K68" s="13">
        <f t="shared" si="14"/>
        <v>3.224177517481863E-05</v>
      </c>
      <c r="L68" s="13">
        <f t="shared" si="15"/>
        <v>1.6088977080361074E-05</v>
      </c>
      <c r="M68" s="14">
        <f t="shared" si="16"/>
        <v>2.6413136257473575E-05</v>
      </c>
    </row>
    <row r="69" spans="1:13" s="36" customFormat="1" ht="11.25">
      <c r="A69" s="33" t="s">
        <v>32</v>
      </c>
      <c r="B69" s="34">
        <v>1160656</v>
      </c>
      <c r="C69" s="34">
        <v>2347</v>
      </c>
      <c r="D69" s="35">
        <f t="shared" si="18"/>
        <v>1158309</v>
      </c>
      <c r="E69" s="34">
        <v>135641</v>
      </c>
      <c r="F69" s="34">
        <v>9099</v>
      </c>
      <c r="G69" s="35">
        <f t="shared" si="19"/>
        <v>126542</v>
      </c>
      <c r="H69" s="13">
        <f t="shared" si="8"/>
        <v>7.556822789569526</v>
      </c>
      <c r="I69" s="13">
        <f t="shared" si="10"/>
        <v>-0.742059566985383</v>
      </c>
      <c r="J69" s="13">
        <f t="shared" si="13"/>
        <v>9.531261374490598E-06</v>
      </c>
      <c r="K69" s="13">
        <f t="shared" si="14"/>
        <v>1.7914997915512362E-08</v>
      </c>
      <c r="L69" s="13">
        <f t="shared" si="15"/>
        <v>1.2401722685790755E-06</v>
      </c>
      <c r="M69" s="14">
        <f t="shared" si="16"/>
        <v>8.006009736029708E-08</v>
      </c>
    </row>
    <row r="70" spans="1:13" s="36" customFormat="1" ht="11.25">
      <c r="A70" s="33" t="s">
        <v>59</v>
      </c>
      <c r="B70" s="34">
        <v>970115</v>
      </c>
      <c r="C70" s="34">
        <v>240</v>
      </c>
      <c r="D70" s="35">
        <f t="shared" si="18"/>
        <v>969875</v>
      </c>
      <c r="E70" s="34">
        <v>685780</v>
      </c>
      <c r="F70" s="34">
        <v>164</v>
      </c>
      <c r="G70" s="35">
        <f t="shared" si="19"/>
        <v>685616</v>
      </c>
      <c r="H70" s="13">
        <f t="shared" si="8"/>
        <v>0.41461547435037477</v>
      </c>
      <c r="I70" s="13">
        <f t="shared" si="10"/>
        <v>0.4634146341463415</v>
      </c>
      <c r="J70" s="13">
        <f t="shared" si="13"/>
        <v>7.966546184497342E-06</v>
      </c>
      <c r="K70" s="13">
        <f t="shared" si="14"/>
        <v>1.8319554749565262E-09</v>
      </c>
      <c r="L70" s="13">
        <f t="shared" si="15"/>
        <v>6.270119936790192E-06</v>
      </c>
      <c r="M70" s="14">
        <f t="shared" si="16"/>
        <v>1.4429998864807915E-09</v>
      </c>
    </row>
    <row r="71" spans="1:13" s="36" customFormat="1" ht="11.25">
      <c r="A71" s="33" t="s">
        <v>43</v>
      </c>
      <c r="B71" s="34">
        <v>240390</v>
      </c>
      <c r="C71" s="34">
        <v>613148</v>
      </c>
      <c r="D71" s="35">
        <f t="shared" si="18"/>
        <v>-372758</v>
      </c>
      <c r="E71" s="34">
        <v>238163</v>
      </c>
      <c r="F71" s="34">
        <v>274319</v>
      </c>
      <c r="G71" s="35">
        <f t="shared" si="19"/>
        <v>-36156</v>
      </c>
      <c r="H71" s="13">
        <f t="shared" si="8"/>
        <v>0.009350738779743285</v>
      </c>
      <c r="I71" s="13">
        <f t="shared" si="10"/>
        <v>1.235164170181431</v>
      </c>
      <c r="J71" s="13">
        <f t="shared" si="13"/>
        <v>1.974073215331498E-06</v>
      </c>
      <c r="K71" s="13">
        <f t="shared" si="14"/>
        <v>4.680249314827684E-06</v>
      </c>
      <c r="L71" s="13">
        <f t="shared" si="15"/>
        <v>2.177535907296454E-06</v>
      </c>
      <c r="M71" s="14">
        <f t="shared" si="16"/>
        <v>2.4136724747531967E-06</v>
      </c>
    </row>
    <row r="72" spans="1:13" s="36" customFormat="1" ht="24.75" customHeight="1" thickBot="1">
      <c r="A72" s="46" t="s">
        <v>104</v>
      </c>
      <c r="B72" s="47">
        <f aca="true" t="shared" si="20" ref="B72:G72">SUM(B49:B71)</f>
        <v>3011242694</v>
      </c>
      <c r="C72" s="47">
        <f t="shared" si="20"/>
        <v>2783296241</v>
      </c>
      <c r="D72" s="47">
        <f t="shared" si="20"/>
        <v>227946453</v>
      </c>
      <c r="E72" s="47">
        <f t="shared" si="20"/>
        <v>3019940290</v>
      </c>
      <c r="F72" s="47">
        <f t="shared" si="20"/>
        <v>2472927663</v>
      </c>
      <c r="G72" s="47">
        <f t="shared" si="20"/>
        <v>547012627</v>
      </c>
      <c r="H72" s="48">
        <f t="shared" si="8"/>
        <v>-0.0028800556185831078</v>
      </c>
      <c r="I72" s="48">
        <f t="shared" si="10"/>
        <v>0.12550653326570838</v>
      </c>
      <c r="J72" s="48">
        <f t="shared" si="13"/>
        <v>0.024728206444061988</v>
      </c>
      <c r="K72" s="48">
        <f t="shared" si="14"/>
        <v>0.021245311613024457</v>
      </c>
      <c r="L72" s="48">
        <f t="shared" si="15"/>
        <v>0.02761146113949802</v>
      </c>
      <c r="M72" s="49">
        <f t="shared" si="16"/>
        <v>0.021758745957220788</v>
      </c>
    </row>
    <row r="73" spans="2:6" s="36" customFormat="1" ht="11.25">
      <c r="B73" s="37"/>
      <c r="C73" s="37"/>
      <c r="D73" s="37"/>
      <c r="E73" s="37"/>
      <c r="F73" s="37"/>
    </row>
    <row r="74" spans="2:6" s="36" customFormat="1" ht="11.25">
      <c r="B74" s="37"/>
      <c r="C74" s="37"/>
      <c r="D74" s="37"/>
      <c r="E74" s="37"/>
      <c r="F74" s="37"/>
    </row>
    <row r="75" spans="2:6" s="36" customFormat="1" ht="11.25">
      <c r="B75" s="37"/>
      <c r="C75" s="37"/>
      <c r="D75" s="37"/>
      <c r="E75" s="37"/>
      <c r="F75" s="37"/>
    </row>
    <row r="76" spans="2:6" s="36" customFormat="1" ht="11.25">
      <c r="B76" s="37"/>
      <c r="C76" s="37"/>
      <c r="D76" s="37"/>
      <c r="E76" s="37"/>
      <c r="F76" s="37"/>
    </row>
    <row r="77" spans="2:6" s="36" customFormat="1" ht="11.25">
      <c r="B77" s="37"/>
      <c r="C77" s="37"/>
      <c r="D77" s="37"/>
      <c r="E77" s="37"/>
      <c r="F77" s="37"/>
    </row>
    <row r="78" spans="2:6" s="36" customFormat="1" ht="11.25">
      <c r="B78" s="37"/>
      <c r="C78" s="37"/>
      <c r="D78" s="37"/>
      <c r="E78" s="37"/>
      <c r="F78" s="37"/>
    </row>
    <row r="79" spans="2:6" s="36" customFormat="1" ht="11.25">
      <c r="B79" s="37"/>
      <c r="C79" s="37"/>
      <c r="D79" s="37"/>
      <c r="E79" s="37"/>
      <c r="F79" s="37"/>
    </row>
    <row r="80" spans="2:6" s="36" customFormat="1" ht="11.25">
      <c r="B80" s="37"/>
      <c r="C80" s="37"/>
      <c r="D80" s="37"/>
      <c r="E80" s="37"/>
      <c r="F80" s="37"/>
    </row>
    <row r="81" spans="2:6" s="36" customFormat="1" ht="11.25">
      <c r="B81" s="37"/>
      <c r="C81" s="37"/>
      <c r="D81" s="37"/>
      <c r="E81" s="37"/>
      <c r="F81" s="37"/>
    </row>
    <row r="82" spans="2:6" s="36" customFormat="1" ht="11.25">
      <c r="B82" s="37"/>
      <c r="C82" s="37"/>
      <c r="D82" s="37"/>
      <c r="E82" s="37"/>
      <c r="F82" s="37"/>
    </row>
    <row r="83" spans="2:6" s="36" customFormat="1" ht="11.25">
      <c r="B83" s="37"/>
      <c r="C83" s="37"/>
      <c r="D83" s="37"/>
      <c r="E83" s="37"/>
      <c r="F83" s="37"/>
    </row>
    <row r="84" spans="2:6" s="36" customFormat="1" ht="11.25">
      <c r="B84" s="37"/>
      <c r="C84" s="37"/>
      <c r="D84" s="37"/>
      <c r="E84" s="37"/>
      <c r="F84" s="37"/>
    </row>
    <row r="85" spans="2:6" s="36" customFormat="1" ht="11.25">
      <c r="B85" s="37"/>
      <c r="C85" s="37"/>
      <c r="D85" s="37"/>
      <c r="E85" s="37"/>
      <c r="F85" s="37"/>
    </row>
    <row r="86" spans="2:6" s="36" customFormat="1" ht="11.25">
      <c r="B86" s="37"/>
      <c r="C86" s="37"/>
      <c r="D86" s="37"/>
      <c r="E86" s="37"/>
      <c r="F86" s="37"/>
    </row>
    <row r="87" spans="2:6" s="36" customFormat="1" ht="11.25">
      <c r="B87" s="37"/>
      <c r="C87" s="37"/>
      <c r="D87" s="37"/>
      <c r="E87" s="37"/>
      <c r="F87" s="37"/>
    </row>
    <row r="88" spans="2:6" s="36" customFormat="1" ht="11.25">
      <c r="B88" s="37"/>
      <c r="C88" s="37"/>
      <c r="D88" s="37"/>
      <c r="E88" s="37"/>
      <c r="F88" s="37"/>
    </row>
    <row r="89" spans="2:6" s="36" customFormat="1" ht="11.25">
      <c r="B89" s="37"/>
      <c r="C89" s="37"/>
      <c r="D89" s="37"/>
      <c r="E89" s="37"/>
      <c r="F89" s="37"/>
    </row>
    <row r="90" spans="2:6" s="36" customFormat="1" ht="11.25">
      <c r="B90" s="37"/>
      <c r="C90" s="37"/>
      <c r="D90" s="37"/>
      <c r="E90" s="37"/>
      <c r="F90" s="37"/>
    </row>
    <row r="91" spans="2:6" s="36" customFormat="1" ht="11.25">
      <c r="B91" s="37"/>
      <c r="C91" s="37"/>
      <c r="D91" s="37"/>
      <c r="E91" s="37"/>
      <c r="F91" s="37"/>
    </row>
    <row r="92" spans="2:6" s="36" customFormat="1" ht="11.25">
      <c r="B92" s="37"/>
      <c r="C92" s="37"/>
      <c r="D92" s="37"/>
      <c r="E92" s="37"/>
      <c r="F92" s="37"/>
    </row>
    <row r="93" spans="2:6" s="36" customFormat="1" ht="11.25">
      <c r="B93" s="37"/>
      <c r="C93" s="37"/>
      <c r="D93" s="37"/>
      <c r="E93" s="37"/>
      <c r="F93" s="37"/>
    </row>
    <row r="94" spans="2:6" s="36" customFormat="1" ht="11.25">
      <c r="B94" s="37"/>
      <c r="C94" s="37"/>
      <c r="D94" s="37"/>
      <c r="E94" s="37"/>
      <c r="F94" s="37"/>
    </row>
    <row r="95" spans="2:6" s="36" customFormat="1" ht="11.25">
      <c r="B95" s="37"/>
      <c r="C95" s="37"/>
      <c r="D95" s="37"/>
      <c r="E95" s="37"/>
      <c r="F95" s="37"/>
    </row>
    <row r="96" spans="2:6" s="36" customFormat="1" ht="11.25">
      <c r="B96" s="37"/>
      <c r="C96" s="37"/>
      <c r="D96" s="37"/>
      <c r="E96" s="37"/>
      <c r="F96" s="37"/>
    </row>
    <row r="97" spans="2:6" s="36" customFormat="1" ht="11.25">
      <c r="B97" s="37"/>
      <c r="C97" s="37"/>
      <c r="D97" s="37"/>
      <c r="E97" s="37"/>
      <c r="F97" s="37"/>
    </row>
    <row r="98" spans="2:6" s="36" customFormat="1" ht="11.25">
      <c r="B98" s="37"/>
      <c r="C98" s="37"/>
      <c r="D98" s="37"/>
      <c r="E98" s="37"/>
      <c r="F98" s="37"/>
    </row>
    <row r="99" spans="2:6" s="36" customFormat="1" ht="11.25">
      <c r="B99" s="37"/>
      <c r="C99" s="37"/>
      <c r="D99" s="37"/>
      <c r="E99" s="37"/>
      <c r="F99" s="37"/>
    </row>
    <row r="100" spans="2:6" s="36" customFormat="1" ht="11.25">
      <c r="B100" s="37"/>
      <c r="C100" s="37"/>
      <c r="D100" s="37"/>
      <c r="E100" s="37"/>
      <c r="F100" s="37"/>
    </row>
    <row r="101" spans="2:6" s="36" customFormat="1" ht="11.25">
      <c r="B101" s="37"/>
      <c r="C101" s="37"/>
      <c r="D101" s="37"/>
      <c r="E101" s="37"/>
      <c r="F101" s="37"/>
    </row>
    <row r="102" spans="2:6" s="36" customFormat="1" ht="11.25">
      <c r="B102" s="37"/>
      <c r="C102" s="37"/>
      <c r="D102" s="37"/>
      <c r="E102" s="37"/>
      <c r="F102" s="37"/>
    </row>
    <row r="103" spans="2:6" s="36" customFormat="1" ht="11.25">
      <c r="B103" s="37"/>
      <c r="C103" s="37"/>
      <c r="D103" s="37"/>
      <c r="E103" s="37"/>
      <c r="F103" s="37"/>
    </row>
    <row r="104" spans="2:6" s="36" customFormat="1" ht="11.25">
      <c r="B104" s="37"/>
      <c r="C104" s="37"/>
      <c r="D104" s="37"/>
      <c r="E104" s="37"/>
      <c r="F104" s="37"/>
    </row>
    <row r="105" spans="2:6" s="36" customFormat="1" ht="11.25">
      <c r="B105" s="37"/>
      <c r="C105" s="37"/>
      <c r="D105" s="37"/>
      <c r="E105" s="37"/>
      <c r="F105" s="37"/>
    </row>
    <row r="106" spans="2:6" s="36" customFormat="1" ht="11.25">
      <c r="B106" s="37"/>
      <c r="C106" s="37"/>
      <c r="D106" s="37"/>
      <c r="E106" s="37"/>
      <c r="F106" s="37"/>
    </row>
    <row r="107" spans="2:6" s="36" customFormat="1" ht="11.25">
      <c r="B107" s="37"/>
      <c r="C107" s="37"/>
      <c r="D107" s="37"/>
      <c r="E107" s="37"/>
      <c r="F107" s="37"/>
    </row>
    <row r="108" spans="2:6" s="36" customFormat="1" ht="11.25">
      <c r="B108" s="37"/>
      <c r="C108" s="37"/>
      <c r="D108" s="37"/>
      <c r="E108" s="37"/>
      <c r="F108" s="37"/>
    </row>
    <row r="109" spans="2:6" s="36" customFormat="1" ht="11.25">
      <c r="B109" s="37"/>
      <c r="C109" s="37"/>
      <c r="D109" s="37"/>
      <c r="E109" s="37"/>
      <c r="F109" s="37"/>
    </row>
    <row r="110" spans="2:6" s="36" customFormat="1" ht="11.25">
      <c r="B110" s="37"/>
      <c r="C110" s="37"/>
      <c r="D110" s="37"/>
      <c r="E110" s="37"/>
      <c r="F110" s="37"/>
    </row>
    <row r="111" spans="2:6" s="36" customFormat="1" ht="11.25">
      <c r="B111" s="37"/>
      <c r="C111" s="37"/>
      <c r="D111" s="37"/>
      <c r="E111" s="37"/>
      <c r="F111" s="37"/>
    </row>
    <row r="112" spans="2:6" s="36" customFormat="1" ht="11.25">
      <c r="B112" s="37"/>
      <c r="C112" s="37"/>
      <c r="D112" s="37"/>
      <c r="E112" s="37"/>
      <c r="F112" s="37"/>
    </row>
    <row r="113" spans="2:6" s="36" customFormat="1" ht="11.25">
      <c r="B113" s="37"/>
      <c r="C113" s="37"/>
      <c r="D113" s="37"/>
      <c r="E113" s="37"/>
      <c r="F113" s="37"/>
    </row>
    <row r="114" spans="2:6" s="36" customFormat="1" ht="11.25">
      <c r="B114" s="37"/>
      <c r="C114" s="37"/>
      <c r="D114" s="37"/>
      <c r="E114" s="37"/>
      <c r="F114" s="37"/>
    </row>
    <row r="115" spans="2:6" s="36" customFormat="1" ht="11.25">
      <c r="B115" s="37"/>
      <c r="C115" s="37"/>
      <c r="D115" s="37"/>
      <c r="E115" s="37"/>
      <c r="F115" s="37"/>
    </row>
    <row r="116" spans="2:6" s="36" customFormat="1" ht="11.25">
      <c r="B116" s="37"/>
      <c r="C116" s="37"/>
      <c r="D116" s="37"/>
      <c r="E116" s="37"/>
      <c r="F116" s="37"/>
    </row>
    <row r="117" spans="2:6" s="36" customFormat="1" ht="11.25">
      <c r="B117" s="37"/>
      <c r="C117" s="37"/>
      <c r="D117" s="37"/>
      <c r="E117" s="37"/>
      <c r="F117" s="37"/>
    </row>
    <row r="118" spans="2:6" s="36" customFormat="1" ht="11.25">
      <c r="B118" s="37"/>
      <c r="C118" s="37"/>
      <c r="D118" s="37"/>
      <c r="E118" s="37"/>
      <c r="F118" s="37"/>
    </row>
    <row r="119" spans="2:6" s="36" customFormat="1" ht="11.25">
      <c r="B119" s="37"/>
      <c r="C119" s="37"/>
      <c r="D119" s="37"/>
      <c r="E119" s="37"/>
      <c r="F119" s="37"/>
    </row>
    <row r="120" spans="2:6" s="36" customFormat="1" ht="11.25">
      <c r="B120" s="37"/>
      <c r="C120" s="37"/>
      <c r="D120" s="37"/>
      <c r="E120" s="37"/>
      <c r="F120" s="37"/>
    </row>
    <row r="121" spans="2:6" s="36" customFormat="1" ht="11.25">
      <c r="B121" s="37"/>
      <c r="C121" s="37"/>
      <c r="D121" s="37"/>
      <c r="E121" s="37"/>
      <c r="F121" s="37"/>
    </row>
    <row r="122" spans="2:6" s="36" customFormat="1" ht="11.25">
      <c r="B122" s="37"/>
      <c r="C122" s="37"/>
      <c r="D122" s="37"/>
      <c r="E122" s="37"/>
      <c r="F122" s="37"/>
    </row>
    <row r="123" spans="2:6" s="36" customFormat="1" ht="11.25">
      <c r="B123" s="37"/>
      <c r="C123" s="37"/>
      <c r="D123" s="37"/>
      <c r="E123" s="37"/>
      <c r="F123" s="37"/>
    </row>
  </sheetData>
  <sheetProtection/>
  <mergeCells count="9">
    <mergeCell ref="B1:G1"/>
    <mergeCell ref="H1:I1"/>
    <mergeCell ref="J1:M1"/>
    <mergeCell ref="A2:A3"/>
    <mergeCell ref="B2:D2"/>
    <mergeCell ref="E2:G2"/>
    <mergeCell ref="H2:I2"/>
    <mergeCell ref="J2:K2"/>
    <mergeCell ref="L2:M2"/>
  </mergeCells>
  <printOptions horizontalCentered="1"/>
  <pageMargins left="0.1968503937007874" right="0.1968503937007874" top="1.220472440944882" bottom="0.4330708661417323" header="0.3937007874015748" footer="0.1968503937007874"/>
  <pageSetup horizontalDpi="600" verticalDpi="600" orientation="landscape" paperSize="9" scale="95" r:id="rId1"/>
  <headerFooter alignWithMargins="0">
    <oddHeader>&amp;L&amp;10AUSSENWIRTSCHAFT AUSTRIA
AW Marktanalysen
&amp;C
&amp;"Arial,Fett"&amp;14Österreichs Außenhandel 2011
nach Regionen &amp;"Arial,Standard"&amp;12(endgültige Werte)&amp;R&amp;10&amp;F
10.10.2012</oddHeader>
    <oddFooter>&amp;C&amp;9Quelle: Statistik Austria&amp;R&amp;9&amp;P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70" sqref="A70"/>
    </sheetView>
  </sheetViews>
  <sheetFormatPr defaultColWidth="11.50390625" defaultRowHeight="14.25"/>
  <cols>
    <col min="1" max="1" width="32.50390625" style="3" customWidth="1"/>
    <col min="2" max="2" width="11.625" style="3" bestFit="1" customWidth="1"/>
    <col min="3" max="16384" width="11.50390625" style="3" customWidth="1"/>
  </cols>
  <sheetData>
    <row r="1" s="8" customFormat="1" ht="11.25">
      <c r="A1" s="24" t="s">
        <v>85</v>
      </c>
    </row>
    <row r="2" s="8" customFormat="1" ht="23.25" customHeight="1">
      <c r="A2" s="18" t="s">
        <v>0</v>
      </c>
    </row>
    <row r="3" s="8" customFormat="1" ht="23.25" customHeight="1">
      <c r="A3" s="8" t="s">
        <v>1</v>
      </c>
    </row>
    <row r="4" s="8" customFormat="1" ht="23.25" customHeight="1">
      <c r="A4" s="28" t="s">
        <v>6</v>
      </c>
    </row>
    <row r="5" s="8" customFormat="1" ht="23.25" customHeight="1">
      <c r="A5" s="28" t="s">
        <v>95</v>
      </c>
    </row>
    <row r="6" s="8" customFormat="1" ht="23.25" customHeight="1">
      <c r="A6" s="28" t="s">
        <v>89</v>
      </c>
    </row>
    <row r="7" s="8" customFormat="1" ht="23.25" customHeight="1">
      <c r="A7" s="29" t="s">
        <v>88</v>
      </c>
    </row>
    <row r="8" s="8" customFormat="1" ht="23.25" customHeight="1">
      <c r="A8" s="30" t="s">
        <v>90</v>
      </c>
    </row>
    <row r="9" s="8" customFormat="1" ht="23.25" customHeight="1">
      <c r="A9" s="31" t="s">
        <v>91</v>
      </c>
    </row>
    <row r="10" s="8" customFormat="1" ht="11.25">
      <c r="A10" s="31" t="s">
        <v>92</v>
      </c>
    </row>
    <row r="11" s="8" customFormat="1" ht="11.25">
      <c r="A11" s="28" t="s">
        <v>93</v>
      </c>
    </row>
    <row r="12" s="8" customFormat="1" ht="11.25">
      <c r="A12" s="24" t="s">
        <v>94</v>
      </c>
    </row>
    <row r="13" s="8" customFormat="1" ht="11.25"/>
    <row r="14" spans="1:2" s="8" customFormat="1" ht="11.25">
      <c r="A14" s="25" t="s">
        <v>87</v>
      </c>
      <c r="B14" s="8" t="s">
        <v>96</v>
      </c>
    </row>
    <row r="15" spans="1:2" ht="11.25">
      <c r="A15" s="27" t="s">
        <v>7</v>
      </c>
      <c r="B15" s="3" t="s">
        <v>3</v>
      </c>
    </row>
    <row r="16" spans="1:2" ht="11.25">
      <c r="A16" s="27" t="s">
        <v>76</v>
      </c>
      <c r="B16" s="3" t="s">
        <v>4</v>
      </c>
    </row>
    <row r="17" spans="1:2" ht="11.25">
      <c r="A17" s="27" t="s">
        <v>11</v>
      </c>
      <c r="B17" s="3" t="s">
        <v>5</v>
      </c>
    </row>
    <row r="18" ht="11.25">
      <c r="A18" s="27" t="s">
        <v>10</v>
      </c>
    </row>
    <row r="19" ht="11.25">
      <c r="A19" s="27" t="s">
        <v>77</v>
      </c>
    </row>
    <row r="20" ht="11.25">
      <c r="A20" s="27" t="s">
        <v>12</v>
      </c>
    </row>
    <row r="21" ht="11.25">
      <c r="A21" s="27" t="s">
        <v>13</v>
      </c>
    </row>
    <row r="22" s="23" customFormat="1" ht="11.25">
      <c r="A22" s="22" t="s">
        <v>9</v>
      </c>
    </row>
    <row r="23" s="23" customFormat="1" ht="11.25">
      <c r="A23" s="22" t="s">
        <v>78</v>
      </c>
    </row>
    <row r="24" s="23" customFormat="1" ht="11.25">
      <c r="A24" s="22" t="s">
        <v>79</v>
      </c>
    </row>
    <row r="25" s="23" customFormat="1" ht="11.25">
      <c r="A25" s="22" t="s">
        <v>8</v>
      </c>
    </row>
    <row r="26" ht="11.25">
      <c r="A26" s="22" t="s">
        <v>53</v>
      </c>
    </row>
    <row r="27" ht="11.25">
      <c r="A27" s="22" t="s">
        <v>63</v>
      </c>
    </row>
    <row r="28" ht="11.25">
      <c r="A28" s="22" t="s">
        <v>52</v>
      </c>
    </row>
    <row r="29" ht="11.25">
      <c r="A29" s="22" t="s">
        <v>54</v>
      </c>
    </row>
    <row r="30" ht="11.25">
      <c r="A30" s="22" t="s">
        <v>80</v>
      </c>
    </row>
    <row r="31" ht="11.25">
      <c r="A31" s="22" t="s">
        <v>65</v>
      </c>
    </row>
    <row r="32" ht="11.25">
      <c r="A32" s="22" t="s">
        <v>64</v>
      </c>
    </row>
    <row r="33" ht="11.25">
      <c r="A33" s="22" t="s">
        <v>55</v>
      </c>
    </row>
    <row r="34" ht="11.25">
      <c r="A34" s="26" t="s">
        <v>86</v>
      </c>
    </row>
    <row r="35" ht="11.25">
      <c r="A35" s="20" t="s">
        <v>2</v>
      </c>
    </row>
    <row r="36" ht="11.25">
      <c r="A36" s="20" t="s">
        <v>99</v>
      </c>
    </row>
    <row r="37" ht="11.25">
      <c r="A37" s="20" t="s">
        <v>39</v>
      </c>
    </row>
    <row r="38" s="21" customFormat="1" ht="11.25">
      <c r="A38" s="19" t="s">
        <v>34</v>
      </c>
    </row>
    <row r="39" s="21" customFormat="1" ht="11.25">
      <c r="A39" s="19" t="s">
        <v>32</v>
      </c>
    </row>
    <row r="40" s="21" customFormat="1" ht="11.25">
      <c r="A40" s="19" t="s">
        <v>37</v>
      </c>
    </row>
    <row r="41" s="21" customFormat="1" ht="11.25">
      <c r="A41" s="19" t="s">
        <v>60</v>
      </c>
    </row>
    <row r="42" s="21" customFormat="1" ht="11.25">
      <c r="A42" s="19" t="s">
        <v>33</v>
      </c>
    </row>
    <row r="43" s="21" customFormat="1" ht="11.25">
      <c r="A43" s="19" t="s">
        <v>35</v>
      </c>
    </row>
    <row r="44" s="21" customFormat="1" ht="11.25">
      <c r="A44" s="19" t="s">
        <v>31</v>
      </c>
    </row>
    <row r="45" s="21" customFormat="1" ht="11.25">
      <c r="A45" s="19" t="s">
        <v>36</v>
      </c>
    </row>
    <row r="46" s="21" customFormat="1" ht="11.25">
      <c r="A46" s="19" t="s">
        <v>38</v>
      </c>
    </row>
    <row r="47" s="21" customFormat="1" ht="11.25">
      <c r="A47" s="19" t="s">
        <v>61</v>
      </c>
    </row>
    <row r="48" s="21" customFormat="1" ht="11.25">
      <c r="A48" s="19" t="s">
        <v>48</v>
      </c>
    </row>
    <row r="49" s="21" customFormat="1" ht="11.25">
      <c r="A49" s="19" t="s">
        <v>47</v>
      </c>
    </row>
    <row r="50" s="21" customFormat="1" ht="11.25">
      <c r="A50" s="19" t="s">
        <v>45</v>
      </c>
    </row>
    <row r="51" spans="1:2" s="21" customFormat="1" ht="11.25">
      <c r="A51" s="32" t="s">
        <v>62</v>
      </c>
      <c r="B51" s="21" t="s">
        <v>97</v>
      </c>
    </row>
    <row r="52" s="21" customFormat="1" ht="11.25">
      <c r="A52" s="19" t="s">
        <v>43</v>
      </c>
    </row>
    <row r="53" s="21" customFormat="1" ht="11.25">
      <c r="A53" s="19" t="s">
        <v>41</v>
      </c>
    </row>
    <row r="54" s="21" customFormat="1" ht="11.25">
      <c r="A54" s="19" t="s">
        <v>49</v>
      </c>
    </row>
    <row r="55" s="21" customFormat="1" ht="11.25">
      <c r="A55" s="19" t="s">
        <v>46</v>
      </c>
    </row>
    <row r="56" spans="1:2" s="21" customFormat="1" ht="11.25">
      <c r="A56" s="32" t="s">
        <v>44</v>
      </c>
      <c r="B56" s="21" t="s">
        <v>98</v>
      </c>
    </row>
    <row r="57" s="21" customFormat="1" ht="11.25">
      <c r="A57" s="19" t="s">
        <v>50</v>
      </c>
    </row>
    <row r="58" s="21" customFormat="1" ht="11.25">
      <c r="A58" s="19" t="s">
        <v>42</v>
      </c>
    </row>
    <row r="59" spans="1:2" ht="11.25">
      <c r="A59" s="3" t="s">
        <v>100</v>
      </c>
      <c r="B59" s="3" t="s">
        <v>101</v>
      </c>
    </row>
    <row r="60" ht="11.25">
      <c r="A60" s="3" t="s">
        <v>59</v>
      </c>
    </row>
    <row r="61" ht="11.25">
      <c r="A61" s="3" t="s">
        <v>102</v>
      </c>
    </row>
  </sheetData>
  <sheetProtection/>
  <printOptions horizontalCentered="1" verticalCentered="1"/>
  <pageMargins left="0.1968503937007874" right="0.1968503937007874" top="0.64" bottom="0.33" header="0.3937007874015748" footer="0.2"/>
  <pageSetup horizontalDpi="600" verticalDpi="600" orientation="portrait" paperSize="9" scale="95" r:id="rId1"/>
  <headerFooter alignWithMargins="0">
    <oddHeader>&amp;L&amp;10AUSSENWIRTSCHAFT AUSTRIA
AW Marktanalysen
&amp;C
&amp;R&amp;10&amp;F
10.10.2012</oddHeader>
    <oddFooter>&amp;C&amp;9Quelle: Statistik Austria&amp;R&amp;9&amp;P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Hellwig Christine</dc:creator>
  <cp:keywords/>
  <dc:description/>
  <cp:lastModifiedBy>Westermayr Elisabeth</cp:lastModifiedBy>
  <cp:lastPrinted>2012-10-10T13:02:49Z</cp:lastPrinted>
  <dcterms:created xsi:type="dcterms:W3CDTF">2005-08-25T12:27:24Z</dcterms:created>
  <dcterms:modified xsi:type="dcterms:W3CDTF">2012-10-10T13:05:15Z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andFertig">
    <vt:bool>true</vt:bool>
  </property>
  <property fmtid="{D5CDD505-2E9C-101B-9397-08002B2CF9AE}" pid="3" name="_AdHocReviewCycleID">
    <vt:i4>765134976</vt:i4>
  </property>
  <property fmtid="{D5CDD505-2E9C-101B-9397-08002B2CF9AE}" pid="4" name="_NewReviewCycle">
    <vt:lpwstr/>
  </property>
  <property fmtid="{D5CDD505-2E9C-101B-9397-08002B2CF9AE}" pid="5" name="_EmailSubject">
    <vt:lpwstr>Warenstromanalyse</vt:lpwstr>
  </property>
  <property fmtid="{D5CDD505-2E9C-101B-9397-08002B2CF9AE}" pid="6" name="_AuthorEmail">
    <vt:lpwstr>aussenwirtschaft.marktanalysen@wko.at</vt:lpwstr>
  </property>
  <property fmtid="{D5CDD505-2E9C-101B-9397-08002B2CF9AE}" pid="7" name="_AuthorEmailDisplayName">
    <vt:lpwstr>WKÖ AUSSENWIRTSCHAFT-Marktanalysen</vt:lpwstr>
  </property>
  <property fmtid="{D5CDD505-2E9C-101B-9397-08002B2CF9AE}" pid="8" name="_PreviousAdHocReviewCycleID">
    <vt:i4>765134976</vt:i4>
  </property>
</Properties>
</file>